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28860" windowHeight="6915" tabRatio="760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Segmenty działalności Q1-3" sheetId="8" r:id="rId8"/>
    <sheet name="Segmenty działalności Q" sheetId="9" r:id="rId9"/>
    <sheet name="Zmiana prezentacji segmentów" sheetId="10" r:id="rId10"/>
    <sheet name="Segment PiW Q 2016-2017" sheetId="11" r:id="rId11"/>
    <sheet name="Segment OiM Q 2016-2017" sheetId="12" r:id="rId12"/>
    <sheet name="Segment D Q 2016-2017" sheetId="13" r:id="rId13"/>
    <sheet name="Segment W Q 2016-2017" sheetId="14" r:id="rId14"/>
    <sheet name="Segment Poz Q 2016-2017" sheetId="15" r:id="rId15"/>
    <sheet name="Dane operacyjne" sheetId="16" r:id="rId16"/>
    <sheet name="Struktura odbiorców 2013-2017" sheetId="17" r:id="rId17"/>
  </sheets>
  <definedNames>
    <definedName name="_xlfn.IFERROR" hidden="1">#NAME?</definedName>
    <definedName name="_xlnm.Print_Area" localSheetId="2">'Bilans'!$B$2:$G$49</definedName>
    <definedName name="_xlnm.Print_Area" localSheetId="15">'Dane operacyjne'!$B$2:$O$55</definedName>
    <definedName name="_xlnm.Print_Area" localSheetId="5">'Dodatkowe rozbicie kosztów'!$B$2:$K$28</definedName>
    <definedName name="_xlnm.Print_Area" localSheetId="4">'Dodatkowe rozbicie przychody'!$B$2:$K$26</definedName>
    <definedName name="_xlnm.Print_Area" localSheetId="0">'GK PGNiG'!$A$1:$C$31</definedName>
    <definedName name="_xlnm.Print_Area" localSheetId="6">'Hedging'!$B$2:$I$40</definedName>
    <definedName name="_xlnm.Print_Area" localSheetId="3">'Przepływy pieniężne'!$B$2:$I$44</definedName>
    <definedName name="_xlnm.Print_Area" localSheetId="1">'Rachunek zysków i strat'!$B$2:$S$29</definedName>
    <definedName name="_xlnm.Print_Area" localSheetId="12">'Segment D Q 2016-2017'!$B$2:$K$24</definedName>
    <definedName name="_xlnm.Print_Area" localSheetId="11">'Segment OiM Q 2016-2017'!$B$2:$K$22</definedName>
    <definedName name="_xlnm.Print_Area" localSheetId="10">'Segment PiW Q 2016-2017'!$B$2:$K$25</definedName>
    <definedName name="_xlnm.Print_Area" localSheetId="14">'Segment Poz Q 2016-2017'!$B$2:$K$23</definedName>
    <definedName name="_xlnm.Print_Area" localSheetId="13">'Segment W Q 2016-2017'!$B$2:$K$22</definedName>
    <definedName name="_xlnm.Print_Area" localSheetId="8">'Segmenty działalności Q'!$B$2:$Q$54</definedName>
    <definedName name="_xlnm.Print_Area" localSheetId="7">'Segmenty działalności Q1-3'!$B$2:$Q$56</definedName>
    <definedName name="_xlnm.Print_Area" localSheetId="16">'Struktura odbiorców 2013-2017'!$B$2:$O$17</definedName>
    <definedName name="_xlnm.Print_Area" localSheetId="9">'Zmiana prezentacji segmentów'!$B$2:$S$18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12">'Segment D Q 2016-2017'!$B:$B</definedName>
    <definedName name="_xlnm.Print_Titles" localSheetId="11">'Segment OiM Q 2016-2017'!$B:$B</definedName>
    <definedName name="_xlnm.Print_Titles" localSheetId="10">'Segment PiW Q 2016-2017'!$B:$B</definedName>
    <definedName name="_xlnm.Print_Titles" localSheetId="14">'Segment Poz Q 2016-2017'!$B:$B</definedName>
    <definedName name="_xlnm.Print_Titles" localSheetId="13">'Segment W Q 2016-2017'!$B:$B</definedName>
    <definedName name="_xlnm.Print_Titles" localSheetId="8">'Segmenty działalności Q'!$B:$B</definedName>
    <definedName name="_xlnm.Print_Titles" localSheetId="7">'Segmenty działalności Q1-3'!$B:$B</definedName>
    <definedName name="_xlnm.Print_Titles" localSheetId="16">'Struktura odbiorców 2013-2017'!$B:$B</definedName>
    <definedName name="_xlnm.Print_Titles" localSheetId="9">'Zmiana prezentacji segmentów'!$B:$B</definedName>
  </definedNames>
  <calcPr fullCalcOnLoad="1"/>
</workbook>
</file>

<file path=xl/sharedStrings.xml><?xml version="1.0" encoding="utf-8"?>
<sst xmlns="http://schemas.openxmlformats.org/spreadsheetml/2006/main" count="1233" uniqueCount="319">
  <si>
    <t>Przychody ze sprzedaży</t>
  </si>
  <si>
    <t>Koszt wytworzenia świadczeń na własne potrzeby</t>
  </si>
  <si>
    <t>Zużycie surowców i materiałów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</si>
  <si>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</si>
  <si>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</si>
  <si>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</si>
  <si>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</si>
  <si>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</si>
  <si>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</si>
  <si>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</si>
  <si>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</si>
  <si>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</si>
  <si>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Kapitał własny razem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</si>
  <si>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</si>
  <si>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</si>
  <si>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</si>
  <si>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</si>
  <si>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</si>
  <si>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Sprzedaż między segmentami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</si>
  <si>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</si>
  <si>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</si>
  <si>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</si>
  <si>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</si>
  <si>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</si>
  <si>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</si>
  <si>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</si>
  <si>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</si>
  <si>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Razem</t>
  </si>
  <si>
    <t>Obrót i Magazynowanie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</si>
  <si>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</si>
  <si>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</si>
  <si>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</si>
  <si>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</si>
  <si>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</si>
  <si>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</si>
  <si>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</si>
  <si>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</si>
  <si>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</si>
  <si>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</si>
  <si>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</si>
  <si>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</si>
  <si>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</si>
  <si>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</si>
  <si>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</si>
  <si>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</si>
  <si>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2011</t>
  </si>
  <si>
    <t>Q1 2012</t>
  </si>
  <si>
    <t>Transakcje pochodne dot. działalności finansowej (euroobligacje)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</si>
  <si>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</si>
  <si>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</si>
  <si>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</si>
  <si>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</si>
  <si>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</si>
  <si>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FY 2012</t>
  </si>
  <si>
    <t>Q3 2012</t>
  </si>
  <si>
    <t>Q2 2012</t>
  </si>
  <si>
    <t>FY 2011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</si>
  <si>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</si>
  <si>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</si>
  <si>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</si>
  <si>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</si>
  <si>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</si>
  <si>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</si>
  <si>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</si>
  <si>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</si>
  <si>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</si>
  <si>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pozycje niezrealizowane, w tym:</t>
  </si>
  <si>
    <t xml:space="preserve">            ujęte w kapitałach</t>
  </si>
  <si>
    <t>FY 2013</t>
  </si>
  <si>
    <t>Q1 2014</t>
  </si>
  <si>
    <t>Pozostałe koszty operacyjne, netto</t>
  </si>
  <si>
    <t>Pozostałe aktywa</t>
  </si>
  <si>
    <t>Q2 2014</t>
  </si>
  <si>
    <t>FY 2014</t>
  </si>
  <si>
    <t>Q4 2014</t>
  </si>
  <si>
    <t>Q3 2014</t>
  </si>
  <si>
    <t>Wydobycie razem przeliczone na kboe/d</t>
  </si>
  <si>
    <t>EBITDA</t>
  </si>
  <si>
    <t>Q2 2015</t>
  </si>
  <si>
    <t>Q1 2015</t>
  </si>
  <si>
    <t>Wydatki na nabycie udziałów w jednostkach powiązanych</t>
  </si>
  <si>
    <t>Wynik na niezbilansowaniu systemu (łącznie z kosztem gazu na różnicę bilansową)</t>
  </si>
  <si>
    <t>Q3 2015</t>
  </si>
  <si>
    <t>Wypłacone dywidendy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</si>
  <si>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</si>
  <si>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</si>
  <si>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</si>
  <si>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</si>
  <si>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</si>
  <si>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</si>
  <si>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</si>
  <si>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</si>
  <si>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</si>
  <si>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>Q4 2015</t>
  </si>
  <si>
    <t>FY 2015</t>
  </si>
  <si>
    <t>Dane operacyjne</t>
  </si>
  <si>
    <t>Q1 2016</t>
  </si>
  <si>
    <t>Q2 2016</t>
  </si>
  <si>
    <t>-</t>
  </si>
  <si>
    <t xml:space="preserve">  -   </t>
  </si>
  <si>
    <t>Q3 2016</t>
  </si>
  <si>
    <t>Q4 2016</t>
  </si>
  <si>
    <t>FY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</si>
  <si>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</si>
  <si>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</si>
  <si>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</si>
  <si>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</si>
  <si>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</si>
  <si>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</si>
  <si>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</si>
  <si>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</si>
  <si>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</si>
  <si>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</si>
  <si>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</si>
  <si>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</si>
  <si>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</si>
  <si>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</si>
  <si>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</si>
  <si>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</si>
  <si>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Wynik z inwestycji w jednostkach wycenianych metodą praw własności</t>
  </si>
  <si>
    <t>Odpisy rzeczowego majątku trwałego i wartości niematerialnych oraz ich odwrócenie</t>
  </si>
  <si>
    <t>*przekształcony</t>
  </si>
  <si>
    <t>wartościowa zmiana 
Q/Q</t>
  </si>
  <si>
    <t>% zmiana 
Q/Q</t>
  </si>
  <si>
    <t>(w %)</t>
  </si>
  <si>
    <t>Q1 2016*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</si>
  <si>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</si>
  <si>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</si>
  <si>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</si>
  <si>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</si>
  <si>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</si>
  <si>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</si>
  <si>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</si>
  <si>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</si>
  <si>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AKTYWA RAZEM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</si>
  <si>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</si>
  <si>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</si>
  <si>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</si>
  <si>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</si>
  <si>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</si>
  <si>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</si>
  <si>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</si>
  <si>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</si>
  <si>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</si>
  <si>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</si>
  <si>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</si>
  <si>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ZOBOWIĄZANIA I KAPITAŁ WŁASNY RAZEM</t>
  </si>
  <si>
    <t>Inwestycje w jednostkach wycenianych metodą praw własności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</si>
  <si>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</si>
  <si>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</si>
  <si>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</si>
  <si>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</si>
  <si>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</si>
  <si>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</si>
  <si>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</si>
  <si>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</si>
  <si>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</si>
  <si>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</si>
  <si>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</si>
  <si>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</si>
  <si>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nabycie środków trwałych w budowie dotyczących poszukiwania i oceny zasobów mineralnych</t>
  </si>
  <si>
    <t>Wydatki na pozostałe rzeczowe aktywa trwałe i wartości niematerialne</t>
  </si>
  <si>
    <t>(w mln PLN)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</si>
  <si>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</si>
  <si>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</si>
  <si>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</si>
  <si>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</si>
  <si>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</si>
  <si>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</si>
  <si>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</si>
  <si>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</si>
  <si>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</si>
  <si>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</si>
  <si>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</si>
  <si>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</si>
  <si>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</si>
  <si>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</si>
  <si>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</si>
  <si>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</si>
  <si>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</si>
  <si>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</si>
  <si>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</si>
  <si>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</si>
  <si>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Razem przychody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</si>
  <si>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</si>
  <si>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</si>
  <si>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</si>
  <si>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</si>
  <si>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</si>
  <si>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</si>
  <si>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</si>
  <si>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</si>
  <si>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</si>
  <si>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</si>
  <si>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</si>
  <si>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</si>
  <si>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</si>
  <si>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</si>
  <si>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</si>
  <si>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Odpisy na rzeczowy majątek trwały i wartości niematerialne oraz ich odwrócenie</t>
  </si>
  <si>
    <t xml:space="preserve">        Koszt spisanych aktywów dotyczących poszukiwania i oceny zasobów mineralnych</t>
  </si>
  <si>
    <t>Wynik na wycenie instrumentów pochodnych 
oraz różnice kursowe</t>
  </si>
  <si>
    <t>FY 2016*</t>
  </si>
  <si>
    <t>Q4 2016*</t>
  </si>
  <si>
    <t>Q3 2016*</t>
  </si>
  <si>
    <t>Q2 2016*</t>
  </si>
  <si>
    <t>Wydobycie gazu ziemnego w GK PGNiG</t>
  </si>
  <si>
    <t xml:space="preserve">        Polska</t>
  </si>
  <si>
    <t xml:space="preserve">        Norwegia</t>
  </si>
  <si>
    <t>Gaz wysokometanowy E, w tym:</t>
  </si>
  <si>
    <t>Gaz zaazotowany (Ls/Lw przeliczony na E), wtym:</t>
  </si>
  <si>
    <t xml:space="preserve">        Pakistan</t>
  </si>
  <si>
    <t>Sprzedaż gazu ziemnego w GK PGNiG</t>
  </si>
  <si>
    <t xml:space="preserve">        sprzedaż PST poza GK PGNiG</t>
  </si>
  <si>
    <t>Sprzedaż gazu ziemnego bezpośrednio ze złóż, w tym:</t>
  </si>
  <si>
    <t>Import gazu ziemnego</t>
  </si>
  <si>
    <t>Razem, w tym:</t>
  </si>
  <si>
    <t xml:space="preserve">        kierunek wschodni</t>
  </si>
  <si>
    <t xml:space="preserve">        LNG</t>
  </si>
  <si>
    <t>Gaz w podziemnych magazynach gazu wysokometanowego</t>
  </si>
  <si>
    <t>Wolumen dystrybucji (w jednostkach natrualnych)</t>
  </si>
  <si>
    <t>na koniec kwartału</t>
  </si>
  <si>
    <t>Sprzedaż ropy naftowej i kondensatu, w tym:</t>
  </si>
  <si>
    <t>Razem (przeliczony na E)</t>
  </si>
  <si>
    <t>Razem (przeliczony na E)*</t>
  </si>
  <si>
    <t xml:space="preserve">Razem </t>
  </si>
  <si>
    <t>Wydobycie ropy naftowej i kondensatu w GK PGNiG, w tym:</t>
  </si>
  <si>
    <t>*Grupa PGNiG (PGNiG Obrót Detaliczny, PST, PGNiG SA bez oddziału w Pakistanie)</t>
  </si>
  <si>
    <t>Wolumen sprzedaży gazu 
według grupy odbiorców*</t>
  </si>
  <si>
    <r>
      <t>(w mld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</si>
  <si>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t>Poszukiwanie i 
Wydobycie</t>
  </si>
  <si>
    <t>Obrót i 
Magazynowanie</t>
  </si>
  <si>
    <t>Przychody segmentu razem</t>
  </si>
  <si>
    <t>Zysk operacyjny</t>
  </si>
  <si>
    <t>* Bez zatrudnienia w spółkach konsolidowanych metodą praw własności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</si>
  <si>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</si>
  <si>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</si>
  <si>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</si>
  <si>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</si>
  <si>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</si>
  <si>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</si>
  <si>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Zobowiązania razem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</si>
  <si>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</si>
  <si>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</si>
  <si>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</si>
  <si>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</si>
  <si>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     zmiana stanu rezerw</t>
  </si>
  <si>
    <t xml:space="preserve">     zmiana stanu zobowiązań krótkoterminowych</t>
  </si>
  <si>
    <t xml:space="preserve">     zmiana stanu przychodów przyszłych okresów</t>
  </si>
  <si>
    <t xml:space="preserve">Pozostałe </t>
  </si>
  <si>
    <t>Reklasyfikacja</t>
  </si>
  <si>
    <t>Przed 
reklasyfikacją</t>
  </si>
  <si>
    <t>Po 
reklasyfikacji</t>
  </si>
  <si>
    <t>Przychody</t>
  </si>
  <si>
    <t>Zysk\Strata na działalności operacyjnej segmentu (EBIT)</t>
  </si>
  <si>
    <r>
      <t>(w mln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</si>
  <si>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r>
      <t>(tys. ton</t>
    </r>
    <r>
      <rPr>
        <sz val="10"/>
        <color indexed="8"/>
        <rFont val="Arial"/>
        <family val="2"/>
      </rPr>
      <t xml:space="preserve">) </t>
    </r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</si>
  <si>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</si>
  <si>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</si>
  <si>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 xml:space="preserve">Wydatki z tytułu nabycia rzeczowego majątku trwałego i WN </t>
  </si>
  <si>
    <t>Rzeczowe aktywa trwałe </t>
  </si>
  <si>
    <t>Wolumen sprzedaży E.c. poza GK PGNiG</t>
  </si>
  <si>
    <t>Zysk operacyjny segmentu bez uwzględnienia amortyzacji (EBITDA)</t>
  </si>
  <si>
    <t>EBIT</t>
  </si>
  <si>
    <t>Q1 2017</t>
  </si>
  <si>
    <t>Poszukiwanie i 
Wydobycie*</t>
  </si>
  <si>
    <t>Obrót i 
Magazynowanie*</t>
  </si>
  <si>
    <t>Dystrybucja*</t>
  </si>
  <si>
    <t>Wytwarzanie*</t>
  </si>
  <si>
    <t>Pozostałe*</t>
  </si>
  <si>
    <t>Eliminacje*</t>
  </si>
  <si>
    <t>Razem*</t>
  </si>
  <si>
    <t xml:space="preserve">     PGNiG SA</t>
  </si>
  <si>
    <t>Zmiany dotyczące prezentacji segmentów sprawozdawczych</t>
  </si>
  <si>
    <t xml:space="preserve">W pierwszym kwartale 2017 roku nastąpiły istotne zmiany w raportowaniu segmentów sprawozdawczych GK PGNiG, obejmujące w szczególności:
1. W zakresie przekazania gazu wydobytego ze złóż w Polsce pomiędzy segmentami Poszukiwanie i wydobycie a Obrót i magazynowanie zastosowano następującą metodologię ustalenia ceny rozliczeniowej: przekazanie gazu pomiędzy segmentem Poszukiwanie i wydobycie a Obrót i magazynowanie następuje po cenie kalkulowanej jako średnia miesięczna notowań TGE RDN (Rynek Dnia Następnego) pomniejszona o dyskonto gwarantujące segmentowi Obrót i magazynowanie pokrycie uzasadnionej części kosztów magazynowania gazu wysokometanowego oraz marżę. Zmieniono również cenę rozliczeniową dla przekazania gazu pomiędzy innymi segmentami, w szczególności na potrzeby zużycia, która obecnie ustalona została na poziomie średniej miesięcznej notowań TGE RDN (Rynek Dnia Następnego).
2. W ramach prowadzonych prac uporządkowano również inne pozycje kosztów operacyjnych, kierując się rodzajem prowadzonej działalności.
3. Z segmentu sprawozdawczego Obrót i magazynowanie wyodrębniono centrum korporacyjne PGNiG S.A. oraz spółkę PGNiG Finance AB, spółki te zostały zaprezentowane w ramach segmentu „Pozostałe segmenty”. Zarząd PGNiG zdecydował o skorygowaniu wyników finansowych segmentu Obrót i magazynowanie o przychody i koszty generowane przez Centralę PGNiG S.A. oraz PGNiG Finance AB, które pełnią funkcje wsparcia dla innych segmentów GK PGNiG.
</t>
  </si>
  <si>
    <t>Pozostałe Segmenty</t>
  </si>
  <si>
    <t>31 grudnia 2016</t>
  </si>
  <si>
    <t xml:space="preserve">     PGNiG Upstream International</t>
  </si>
  <si>
    <t>Rzeczowe aktywa trwałe segmentu na koniec roku (netto):</t>
  </si>
  <si>
    <t>H1 2017</t>
  </si>
  <si>
    <t>Q2 2017</t>
  </si>
  <si>
    <t>H1 2016</t>
  </si>
  <si>
    <t>10x</t>
  </si>
  <si>
    <t>-22x</t>
  </si>
  <si>
    <t>36x</t>
  </si>
  <si>
    <t xml:space="preserve">     zmiana stanu pozostałych aktywów*</t>
  </si>
  <si>
    <t xml:space="preserve">        Odpisy wartości niematerialnych</t>
  </si>
  <si>
    <t>H1 2016
* przekształcony</t>
  </si>
  <si>
    <t>14x</t>
  </si>
  <si>
    <t xml:space="preserve">(TJ) </t>
  </si>
  <si>
    <t xml:space="preserve">(GWh) </t>
  </si>
  <si>
    <t>Dane finansowe i operacyjne 
GK PGNiG za okres Q1 2016 - Q3 2017*</t>
  </si>
  <si>
    <t>Q3 2017</t>
  </si>
  <si>
    <t>wartościowa zmiana 
Q3 2017/Q3 2016</t>
  </si>
  <si>
    <t>% zmiana 
Q3 2017/Q3 2016</t>
  </si>
  <si>
    <t>Q3 2016
* przekształcony</t>
  </si>
  <si>
    <t>30 września 2017</t>
  </si>
  <si>
    <t>* W tym podatek dochodowy: 97 mln PLN (2016: 180 mln PLN)</t>
  </si>
  <si>
    <t>Wydatki z tytułu nabycia własnych akcji</t>
  </si>
  <si>
    <t xml:space="preserve">* Grupa dokonała szczegółowej analizy środków pieniężnych Funduszu Likwidacji Zakładu Górniczego, w wyniku czego, począwszy od roku 2016, przeniesieno je z pozycji „Środki pieniężne i ich ekwiwalenty” do pozycji „Pozostałe aktywa” (w części długoterminowej aktywów). W związku z retrospektywnym zastosowaniem wyżej wymienionej zmiany, poniżej zaprezentowano przekształcone dane na dzień 30 wrzesień 2016 roku.
</t>
  </si>
  <si>
    <t>Zmiana stanu kapitału obrotowego, w tym:</t>
  </si>
  <si>
    <t>1H 2017</t>
  </si>
  <si>
    <t>1H 2016</t>
  </si>
  <si>
    <t>1-4Q 2016</t>
  </si>
  <si>
    <t>Segmenty działalności w Q3 2017</t>
  </si>
  <si>
    <t>Segmenty działalności w Q3 2016*</t>
  </si>
  <si>
    <t xml:space="preserve">(tys. ton) </t>
  </si>
  <si>
    <t>* Dane finansowe w poszczególnych kwartałach zostały zaprezentowane według nowego ujęcia segmentowego. W związku z retrospektywnym zastosowaniem wyżej wymienionych zmian, poniżej zaprezentowano przekształcone dane na dzień 30 września 2016 roku.</t>
  </si>
  <si>
    <t>Segmenty działalności w Q1-3 2017</t>
  </si>
  <si>
    <t>Segmenty działalności w Q1-3 2016*</t>
  </si>
  <si>
    <t>Q1-3 2017</t>
  </si>
  <si>
    <t>Q1-3 2016
* przekształcony</t>
  </si>
  <si>
    <t>% zmiana 
Q1-3 2017/Q1-3 2016</t>
  </si>
  <si>
    <t>wartościowa zmiana 
Q1-3 2017/Q1-3 2016</t>
  </si>
  <si>
    <t>Q1-3 2016</t>
  </si>
  <si>
    <t>Q1-2 2017</t>
  </si>
  <si>
    <t>Q1-2 2016</t>
  </si>
  <si>
    <t xml:space="preserve">(w mln m3) </t>
  </si>
  <si>
    <t>Segmenty działalności w ujęciu 9-miesięcznym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</si>
</sst>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</numFmts>
  <fonts count="113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b/>
      <sz val="16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6"/>
      <color indexed="10"/>
      <name val="Calibri"/>
      <family val="2"/>
    </font>
    <font>
      <i/>
      <sz val="10"/>
      <color indexed="10"/>
      <name val="Calibri"/>
      <family val="2"/>
    </font>
    <font>
      <sz val="24"/>
      <color indexed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6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24"/>
      <color rgb="FF0A1D6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A1D6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8" fillId="26" borderId="1" applyNumberFormat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79" fillId="27" borderId="2" applyNumberFormat="0" applyAlignment="0" applyProtection="0"/>
    <xf numFmtId="49" fontId="8" fillId="0" borderId="3">
      <alignment horizontal="right" wrapText="1"/>
      <protection/>
    </xf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2" fillId="31" borderId="6" applyNumberFormat="0" applyAlignment="0" applyProtection="0"/>
    <xf numFmtId="0" fontId="8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0" fillId="27" borderId="1" applyNumberFormat="0" applyAlignment="0" applyProtection="0"/>
    <xf numFmtId="0" fontId="9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6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0" fillId="0" borderId="0">
      <alignment/>
      <protection/>
    </xf>
  </cellStyleXfs>
  <cellXfs count="231">
    <xf numFmtId="0" fontId="0" fillId="0" borderId="0" xfId="0" applyAlignment="1">
      <alignment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166" fontId="39" fillId="0" borderId="0" xfId="0" applyNumberFormat="1" applyFont="1" applyAlignment="1">
      <alignment/>
    </xf>
    <xf numFmtId="166" fontId="39" fillId="0" borderId="0" xfId="157" applyNumberFormat="1" applyFont="1" applyFill="1" applyBorder="1" applyAlignment="1" applyProtection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0" fontId="39" fillId="0" borderId="0" xfId="193" applyFont="1" applyFill="1" applyBorder="1" applyAlignment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39" fillId="0" borderId="0" xfId="192" applyNumberFormat="1" applyFont="1" applyFill="1" applyAlignment="1">
      <alignment horizontal="right" vertical="center" wrapText="1"/>
      <protection/>
    </xf>
    <xf numFmtId="9" fontId="59" fillId="0" borderId="0" xfId="218" applyFont="1" applyFill="1" applyBorder="1" applyAlignment="1" applyProtection="1">
      <alignment vertical="center"/>
      <protection/>
    </xf>
    <xf numFmtId="9" fontId="61" fillId="0" borderId="0" xfId="218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165" fontId="39" fillId="0" borderId="0" xfId="157" applyNumberFormat="1" applyFont="1" applyFill="1" applyBorder="1" applyAlignment="1" applyProtection="1">
      <alignment vertical="center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73" fontId="59" fillId="0" borderId="0" xfId="218" applyNumberFormat="1" applyFont="1" applyFill="1" applyBorder="1" applyAlignment="1" applyProtection="1">
      <alignment vertical="center"/>
      <protection/>
    </xf>
    <xf numFmtId="0" fontId="39" fillId="0" borderId="0" xfId="193" applyFont="1" applyFill="1" applyBorder="1" applyAlignment="1">
      <alignment vertical="center" wrapText="1"/>
      <protection/>
    </xf>
    <xf numFmtId="0" fontId="59" fillId="0" borderId="0" xfId="193" applyFont="1" applyFill="1" applyBorder="1" applyAlignment="1">
      <alignment vertical="center" wrapText="1"/>
      <protection/>
    </xf>
    <xf numFmtId="3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6" fontId="39" fillId="0" borderId="15" xfId="157" applyNumberFormat="1" applyFont="1" applyFill="1" applyBorder="1" applyAlignment="1" applyProtection="1">
      <alignment vertical="center"/>
      <protection/>
    </xf>
    <xf numFmtId="179" fontId="39" fillId="0" borderId="0" xfId="0" applyNumberFormat="1" applyFont="1" applyAlignment="1">
      <alignment/>
    </xf>
    <xf numFmtId="0" fontId="62" fillId="0" borderId="0" xfId="162" applyFont="1" applyBorder="1">
      <alignment/>
      <protection/>
    </xf>
    <xf numFmtId="0" fontId="3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218" applyFont="1" applyFill="1" applyBorder="1" applyAlignment="1">
      <alignment vertical="center" wrapText="1"/>
    </xf>
    <xf numFmtId="9" fontId="61" fillId="0" borderId="0" xfId="218" applyFont="1" applyFill="1" applyBorder="1" applyAlignment="1">
      <alignment vertical="center" wrapText="1"/>
    </xf>
    <xf numFmtId="0" fontId="61" fillId="0" borderId="0" xfId="193" applyFont="1" applyFill="1" applyBorder="1" applyAlignment="1">
      <alignment vertical="center" wrapText="1"/>
      <protection/>
    </xf>
    <xf numFmtId="1" fontId="39" fillId="0" borderId="0" xfId="193" applyNumberFormat="1" applyFont="1" applyFill="1" applyBorder="1" applyAlignment="1">
      <alignment vertical="center"/>
      <protection/>
    </xf>
    <xf numFmtId="166" fontId="3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177" fontId="97" fillId="52" borderId="0" xfId="0" applyNumberFormat="1" applyFont="1" applyFill="1" applyBorder="1" applyAlignment="1">
      <alignment horizontal="right" vertical="top" wrapText="1"/>
    </xf>
    <xf numFmtId="177" fontId="98" fillId="5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 wrapText="1"/>
    </xf>
    <xf numFmtId="0" fontId="99" fillId="0" borderId="0" xfId="0" applyFont="1" applyAlignment="1">
      <alignment horizontal="left" vertical="center" indent="2" readingOrder="1"/>
    </xf>
    <xf numFmtId="0" fontId="100" fillId="53" borderId="0" xfId="193" applyFont="1" applyFill="1" applyAlignment="1">
      <alignment vertical="center" wrapText="1"/>
      <protection/>
    </xf>
    <xf numFmtId="0" fontId="39" fillId="54" borderId="16" xfId="193" applyFont="1" applyFill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101" fillId="0" borderId="0" xfId="0" applyFont="1" applyFill="1" applyBorder="1" applyAlignment="1">
      <alignment horizontal="right" vertical="center"/>
    </xf>
    <xf numFmtId="166" fontId="10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1" fillId="0" borderId="0" xfId="0" applyNumberFormat="1" applyFont="1" applyFill="1" applyBorder="1" applyAlignment="1">
      <alignment horizontal="right" vertical="center"/>
    </xf>
    <xf numFmtId="9" fontId="101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left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1" fillId="55" borderId="17" xfId="0" applyNumberFormat="1" applyFont="1" applyFill="1" applyBorder="1" applyAlignment="1">
      <alignment horizontal="left" vertical="center"/>
    </xf>
    <xf numFmtId="9" fontId="101" fillId="0" borderId="17" xfId="0" applyNumberFormat="1" applyFont="1" applyFill="1" applyBorder="1" applyAlignment="1">
      <alignment horizontal="right" vertical="center"/>
    </xf>
    <xf numFmtId="9" fontId="101" fillId="0" borderId="18" xfId="0" applyNumberFormat="1" applyFont="1" applyFill="1" applyBorder="1" applyAlignment="1">
      <alignment horizontal="right" vertical="center"/>
    </xf>
    <xf numFmtId="0" fontId="103" fillId="0" borderId="0" xfId="0" applyFont="1" applyBorder="1" applyAlignment="1">
      <alignment horizontal="left" vertical="center"/>
    </xf>
    <xf numFmtId="177" fontId="101" fillId="55" borderId="0" xfId="0" applyNumberFormat="1" applyFont="1" applyFill="1" applyBorder="1" applyAlignment="1">
      <alignment horizontal="right" vertical="center"/>
    </xf>
    <xf numFmtId="177" fontId="101" fillId="0" borderId="0" xfId="0" applyNumberFormat="1" applyFont="1" applyFill="1" applyBorder="1" applyAlignment="1">
      <alignment horizontal="right" vertical="center"/>
    </xf>
    <xf numFmtId="177" fontId="101" fillId="55" borderId="0" xfId="0" applyNumberFormat="1" applyFont="1" applyFill="1" applyBorder="1" applyAlignment="1">
      <alignment horizontal="left" vertical="center"/>
    </xf>
    <xf numFmtId="177" fontId="101" fillId="0" borderId="0" xfId="0" applyNumberFormat="1" applyFont="1" applyFill="1" applyBorder="1" applyAlignment="1">
      <alignment horizontal="left" vertical="center"/>
    </xf>
    <xf numFmtId="177" fontId="39" fillId="0" borderId="0" xfId="0" applyNumberFormat="1" applyFont="1" applyAlignment="1">
      <alignment/>
    </xf>
    <xf numFmtId="177" fontId="101" fillId="0" borderId="17" xfId="0" applyNumberFormat="1" applyFont="1" applyFill="1" applyBorder="1" applyAlignment="1">
      <alignment horizontal="right" vertical="center"/>
    </xf>
    <xf numFmtId="3" fontId="101" fillId="55" borderId="0" xfId="0" applyNumberFormat="1" applyFont="1" applyFill="1" applyBorder="1" applyAlignment="1">
      <alignment horizontal="right" vertical="center"/>
    </xf>
    <xf numFmtId="3" fontId="101" fillId="0" borderId="0" xfId="0" applyNumberFormat="1" applyFont="1" applyFill="1" applyBorder="1" applyAlignment="1">
      <alignment horizontal="right" vertical="center"/>
    </xf>
    <xf numFmtId="3" fontId="101" fillId="0" borderId="17" xfId="0" applyNumberFormat="1" applyFont="1" applyFill="1" applyBorder="1" applyAlignment="1">
      <alignment horizontal="right" vertical="center"/>
    </xf>
    <xf numFmtId="177" fontId="39" fillId="0" borderId="0" xfId="0" applyNumberFormat="1" applyFont="1" applyBorder="1" applyAlignment="1">
      <alignment/>
    </xf>
    <xf numFmtId="177" fontId="101" fillId="55" borderId="17" xfId="0" applyNumberFormat="1" applyFont="1" applyFill="1" applyBorder="1" applyAlignment="1">
      <alignment horizontal="right" vertical="center"/>
    </xf>
    <xf numFmtId="167" fontId="101" fillId="0" borderId="0" xfId="0" applyNumberFormat="1" applyFont="1" applyFill="1" applyBorder="1" applyAlignment="1">
      <alignment horizontal="left" vertical="center"/>
    </xf>
    <xf numFmtId="167" fontId="101" fillId="55" borderId="0" xfId="0" applyNumberFormat="1" applyFont="1" applyFill="1" applyBorder="1" applyAlignment="1">
      <alignment horizontal="left" vertical="center"/>
    </xf>
    <xf numFmtId="0" fontId="39" fillId="54" borderId="0" xfId="193" applyFont="1" applyFill="1" applyBorder="1" applyAlignment="1">
      <alignment vertical="center"/>
      <protection/>
    </xf>
    <xf numFmtId="0" fontId="104" fillId="0" borderId="0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left" vertical="center"/>
    </xf>
    <xf numFmtId="0" fontId="105" fillId="0" borderId="0" xfId="193" applyFont="1" applyFill="1" applyAlignment="1">
      <alignment horizontal="left" vertical="center" wrapText="1" indent="2"/>
      <protection/>
    </xf>
    <xf numFmtId="0" fontId="105" fillId="0" borderId="0" xfId="193" applyFont="1" applyFill="1" applyAlignment="1">
      <alignment horizontal="left" vertical="center" indent="2"/>
      <protection/>
    </xf>
    <xf numFmtId="0" fontId="106" fillId="0" borderId="0" xfId="0" applyFont="1" applyAlignment="1">
      <alignment/>
    </xf>
    <xf numFmtId="0" fontId="105" fillId="0" borderId="0" xfId="0" applyFont="1" applyAlignment="1">
      <alignment/>
    </xf>
    <xf numFmtId="0" fontId="101" fillId="55" borderId="18" xfId="0" applyFont="1" applyFill="1" applyBorder="1" applyAlignment="1">
      <alignment horizontal="center" vertical="center"/>
    </xf>
    <xf numFmtId="0" fontId="101" fillId="52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2" fontId="101" fillId="0" borderId="0" xfId="0" applyNumberFormat="1" applyFont="1" applyFill="1" applyBorder="1" applyAlignment="1">
      <alignment horizontal="center" vertical="center"/>
    </xf>
    <xf numFmtId="0" fontId="107" fillId="53" borderId="0" xfId="193" applyFont="1" applyFill="1" applyAlignment="1">
      <alignment vertical="center" wrapText="1"/>
      <protection/>
    </xf>
    <xf numFmtId="0" fontId="99" fillId="0" borderId="0" xfId="0" applyFont="1" applyBorder="1" applyAlignment="1">
      <alignment horizontal="center" vertical="center" readingOrder="1"/>
    </xf>
    <xf numFmtId="0" fontId="99" fillId="0" borderId="0" xfId="0" applyFont="1" applyBorder="1" applyAlignment="1">
      <alignment horizontal="left" vertical="center" indent="2" readingOrder="1"/>
    </xf>
    <xf numFmtId="0" fontId="108" fillId="55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09" fillId="0" borderId="18" xfId="0" applyFont="1" applyBorder="1" applyAlignment="1">
      <alignment horizontal="left" vertical="center"/>
    </xf>
    <xf numFmtId="166" fontId="109" fillId="55" borderId="18" xfId="0" applyNumberFormat="1" applyFont="1" applyFill="1" applyBorder="1" applyAlignment="1">
      <alignment horizontal="left" vertical="center"/>
    </xf>
    <xf numFmtId="9" fontId="109" fillId="0" borderId="18" xfId="0" applyNumberFormat="1" applyFont="1" applyFill="1" applyBorder="1" applyAlignment="1">
      <alignment horizontal="right" vertical="center"/>
    </xf>
    <xf numFmtId="166" fontId="109" fillId="0" borderId="18" xfId="0" applyNumberFormat="1" applyFont="1" applyFill="1" applyBorder="1" applyAlignment="1">
      <alignment horizontal="left" vertical="center"/>
    </xf>
    <xf numFmtId="166" fontId="109" fillId="0" borderId="0" xfId="0" applyNumberFormat="1" applyFont="1" applyFill="1" applyBorder="1" applyAlignment="1">
      <alignment horizontal="left" vertical="center"/>
    </xf>
    <xf numFmtId="0" fontId="110" fillId="0" borderId="0" xfId="0" applyFont="1" applyAlignment="1">
      <alignment/>
    </xf>
    <xf numFmtId="0" fontId="99" fillId="0" borderId="0" xfId="0" applyFont="1" applyBorder="1" applyAlignment="1">
      <alignment horizontal="center" vertical="center" wrapText="1" readingOrder="1"/>
    </xf>
    <xf numFmtId="0" fontId="109" fillId="0" borderId="0" xfId="0" applyFont="1" applyBorder="1" applyAlignment="1">
      <alignment horizontal="left" vertical="center"/>
    </xf>
    <xf numFmtId="166" fontId="109" fillId="55" borderId="0" xfId="0" applyNumberFormat="1" applyFont="1" applyFill="1" applyBorder="1" applyAlignment="1">
      <alignment horizontal="lef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109" fillId="0" borderId="17" xfId="0" applyFont="1" applyBorder="1" applyAlignment="1">
      <alignment horizontal="left" vertical="center"/>
    </xf>
    <xf numFmtId="166" fontId="109" fillId="55" borderId="17" xfId="0" applyNumberFormat="1" applyFont="1" applyFill="1" applyBorder="1" applyAlignment="1">
      <alignment horizontal="left" vertical="center"/>
    </xf>
    <xf numFmtId="9" fontId="109" fillId="0" borderId="17" xfId="0" applyNumberFormat="1" applyFont="1" applyFill="1" applyBorder="1" applyAlignment="1">
      <alignment horizontal="right" vertical="center"/>
    </xf>
    <xf numFmtId="166" fontId="109" fillId="0" borderId="17" xfId="0" applyNumberFormat="1" applyFont="1" applyFill="1" applyBorder="1" applyAlignment="1">
      <alignment horizontal="left" vertical="center"/>
    </xf>
    <xf numFmtId="0" fontId="63" fillId="0" borderId="0" xfId="162" applyFont="1" applyBorder="1">
      <alignment/>
      <protection/>
    </xf>
    <xf numFmtId="177" fontId="109" fillId="55" borderId="18" xfId="0" applyNumberFormat="1" applyFont="1" applyFill="1" applyBorder="1" applyAlignment="1">
      <alignment horizontal="right" vertical="center"/>
    </xf>
    <xf numFmtId="177" fontId="109" fillId="0" borderId="18" xfId="0" applyNumberFormat="1" applyFont="1" applyFill="1" applyBorder="1" applyAlignment="1">
      <alignment horizontal="right" vertical="center"/>
    </xf>
    <xf numFmtId="177" fontId="109" fillId="55" borderId="0" xfId="0" applyNumberFormat="1" applyFont="1" applyFill="1" applyBorder="1" applyAlignment="1">
      <alignment horizontal="right" vertical="center"/>
    </xf>
    <xf numFmtId="177" fontId="109" fillId="0" borderId="0" xfId="0" applyNumberFormat="1" applyFont="1" applyFill="1" applyBorder="1" applyAlignment="1">
      <alignment horizontal="right" vertical="center"/>
    </xf>
    <xf numFmtId="3" fontId="109" fillId="55" borderId="18" xfId="0" applyNumberFormat="1" applyFont="1" applyFill="1" applyBorder="1" applyAlignment="1">
      <alignment horizontal="right" vertical="center"/>
    </xf>
    <xf numFmtId="3" fontId="109" fillId="0" borderId="18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right"/>
    </xf>
    <xf numFmtId="0" fontId="111" fillId="0" borderId="0" xfId="0" applyFont="1" applyAlignment="1">
      <alignment/>
    </xf>
    <xf numFmtId="166" fontId="111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5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5" borderId="0" xfId="157" applyNumberFormat="1" applyFont="1" applyFill="1" applyBorder="1" applyAlignment="1" applyProtection="1">
      <alignment vertical="center"/>
      <protection/>
    </xf>
    <xf numFmtId="9" fontId="102" fillId="0" borderId="18" xfId="219" applyFont="1" applyFill="1" applyBorder="1" applyAlignment="1" applyProtection="1">
      <alignment vertical="center"/>
      <protection/>
    </xf>
    <xf numFmtId="9" fontId="102" fillId="55" borderId="18" xfId="219" applyFont="1" applyFill="1" applyBorder="1" applyAlignment="1" applyProtection="1">
      <alignment vertical="center"/>
      <protection/>
    </xf>
    <xf numFmtId="166" fontId="102" fillId="0" borderId="18" xfId="157" applyNumberFormat="1" applyFont="1" applyFill="1" applyBorder="1" applyAlignment="1" applyProtection="1">
      <alignment vertical="center"/>
      <protection/>
    </xf>
    <xf numFmtId="166" fontId="102" fillId="0" borderId="19" xfId="157" applyNumberFormat="1" applyFont="1" applyFill="1" applyBorder="1" applyAlignment="1" applyProtection="1">
      <alignment vertical="center"/>
      <protection/>
    </xf>
    <xf numFmtId="166" fontId="102" fillId="55" borderId="19" xfId="157" applyNumberFormat="1" applyFont="1" applyFill="1" applyBorder="1" applyAlignment="1" applyProtection="1">
      <alignment vertical="center"/>
      <protection/>
    </xf>
    <xf numFmtId="166" fontId="102" fillId="55" borderId="18" xfId="157" applyNumberFormat="1" applyFont="1" applyFill="1" applyBorder="1" applyAlignment="1" applyProtection="1">
      <alignment vertical="center"/>
      <protection/>
    </xf>
    <xf numFmtId="1" fontId="105" fillId="0" borderId="0" xfId="0" applyNumberFormat="1" applyFont="1" applyAlignment="1">
      <alignment/>
    </xf>
    <xf numFmtId="3" fontId="105" fillId="0" borderId="0" xfId="0" applyNumberFormat="1" applyFont="1" applyAlignment="1">
      <alignment/>
    </xf>
    <xf numFmtId="3" fontId="111" fillId="0" borderId="0" xfId="0" applyNumberFormat="1" applyFont="1" applyAlignment="1">
      <alignment/>
    </xf>
    <xf numFmtId="3" fontId="111" fillId="0" borderId="0" xfId="0" applyNumberFormat="1" applyFont="1" applyAlignment="1">
      <alignment horizontal="right"/>
    </xf>
    <xf numFmtId="166" fontId="105" fillId="0" borderId="0" xfId="0" applyNumberFormat="1" applyFont="1" applyAlignment="1">
      <alignment/>
    </xf>
    <xf numFmtId="166" fontId="105" fillId="0" borderId="0" xfId="0" applyNumberFormat="1" applyFont="1" applyAlignment="1">
      <alignment horizontal="right"/>
    </xf>
    <xf numFmtId="166" fontId="88" fillId="55" borderId="0" xfId="0" applyNumberFormat="1" applyFont="1" applyFill="1" applyBorder="1" applyAlignment="1">
      <alignment horizontal="left" vertical="center"/>
    </xf>
    <xf numFmtId="166" fontId="88" fillId="0" borderId="0" xfId="0" applyNumberFormat="1" applyFont="1" applyFill="1" applyBorder="1" applyAlignment="1">
      <alignment horizontal="left" vertical="center"/>
    </xf>
    <xf numFmtId="0" fontId="97" fillId="0" borderId="0" xfId="0" applyFont="1" applyAlignment="1">
      <alignment/>
    </xf>
    <xf numFmtId="166" fontId="97" fillId="0" borderId="0" xfId="0" applyNumberFormat="1" applyFont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9" fontId="101" fillId="0" borderId="0" xfId="218" applyFont="1" applyFill="1" applyBorder="1" applyAlignment="1">
      <alignment horizontal="right" vertical="center"/>
    </xf>
    <xf numFmtId="0" fontId="101" fillId="55" borderId="0" xfId="0" applyFont="1" applyFill="1" applyBorder="1" applyAlignment="1">
      <alignment horizontal="center" vertical="center"/>
    </xf>
    <xf numFmtId="2" fontId="101" fillId="0" borderId="20" xfId="0" applyNumberFormat="1" applyFont="1" applyFill="1" applyBorder="1" applyAlignment="1">
      <alignment horizontal="center" vertical="center"/>
    </xf>
    <xf numFmtId="0" fontId="101" fillId="55" borderId="20" xfId="0" applyFont="1" applyFill="1" applyBorder="1" applyAlignment="1">
      <alignment horizontal="right" vertical="center"/>
    </xf>
    <xf numFmtId="0" fontId="101" fillId="55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right" vertical="center"/>
    </xf>
    <xf numFmtId="0" fontId="101" fillId="0" borderId="20" xfId="0" applyFont="1" applyFill="1" applyBorder="1" applyAlignment="1">
      <alignment horizontal="center" vertical="center"/>
    </xf>
    <xf numFmtId="166" fontId="109" fillId="52" borderId="0" xfId="0" applyNumberFormat="1" applyFont="1" applyFill="1" applyBorder="1" applyAlignment="1">
      <alignment horizontal="left" vertical="center"/>
    </xf>
    <xf numFmtId="0" fontId="101" fillId="52" borderId="0" xfId="0" applyFont="1" applyFill="1" applyBorder="1" applyAlignment="1">
      <alignment horizontal="center" vertical="center"/>
    </xf>
    <xf numFmtId="0" fontId="109" fillId="0" borderId="20" xfId="0" applyFont="1" applyFill="1" applyBorder="1" applyAlignment="1">
      <alignment horizontal="center" vertical="center"/>
    </xf>
    <xf numFmtId="0" fontId="105" fillId="0" borderId="0" xfId="0" applyFont="1" applyFill="1" applyAlignment="1">
      <alignment/>
    </xf>
    <xf numFmtId="3" fontId="105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66" fontId="39" fillId="0" borderId="0" xfId="0" applyNumberFormat="1" applyFont="1" applyFill="1" applyAlignment="1">
      <alignment/>
    </xf>
    <xf numFmtId="0" fontId="101" fillId="0" borderId="0" xfId="0" applyFont="1" applyFill="1" applyBorder="1" applyAlignment="1">
      <alignment horizontal="left" vertical="center"/>
    </xf>
    <xf numFmtId="0" fontId="111" fillId="0" borderId="0" xfId="0" applyFont="1" applyFill="1" applyAlignment="1">
      <alignment horizontal="right"/>
    </xf>
    <xf numFmtId="3" fontId="97" fillId="0" borderId="0" xfId="0" applyNumberFormat="1" applyFont="1" applyFill="1" applyAlignment="1">
      <alignment/>
    </xf>
    <xf numFmtId="0" fontId="104" fillId="0" borderId="0" xfId="0" applyFont="1" applyFill="1" applyBorder="1" applyAlignment="1">
      <alignment horizontal="left" vertical="center"/>
    </xf>
    <xf numFmtId="166" fontId="105" fillId="0" borderId="0" xfId="0" applyNumberFormat="1" applyFont="1" applyFill="1" applyAlignment="1">
      <alignment/>
    </xf>
    <xf numFmtId="0" fontId="102" fillId="0" borderId="0" xfId="0" applyFont="1" applyFill="1" applyBorder="1" applyAlignment="1">
      <alignment horizontal="left" vertical="center"/>
    </xf>
    <xf numFmtId="3" fontId="111" fillId="0" borderId="0" xfId="0" applyNumberFormat="1" applyFont="1" applyFill="1" applyAlignment="1">
      <alignment/>
    </xf>
    <xf numFmtId="3" fontId="111" fillId="0" borderId="0" xfId="0" applyNumberFormat="1" applyFont="1" applyFill="1" applyAlignment="1">
      <alignment horizontal="right"/>
    </xf>
    <xf numFmtId="1" fontId="105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0" fontId="104" fillId="0" borderId="0" xfId="0" applyFont="1" applyFill="1" applyBorder="1" applyAlignment="1">
      <alignment horizontal="left" vertical="center" wrapText="1"/>
    </xf>
    <xf numFmtId="0" fontId="60" fillId="0" borderId="0" xfId="193" applyFont="1" applyFill="1" applyBorder="1" applyAlignment="1">
      <alignment vertical="center"/>
      <protection/>
    </xf>
    <xf numFmtId="0" fontId="100" fillId="0" borderId="0" xfId="193" applyFont="1" applyFill="1" applyBorder="1" applyAlignment="1">
      <alignment vertical="center" wrapText="1"/>
      <protection/>
    </xf>
    <xf numFmtId="0" fontId="112" fillId="0" borderId="0" xfId="0" applyFont="1" applyAlignment="1">
      <alignment horizontal="left" vertical="center" wrapText="1"/>
    </xf>
    <xf numFmtId="9" fontId="101" fillId="0" borderId="0" xfId="0" applyNumberFormat="1" applyFont="1" applyFill="1" applyBorder="1" applyAlignment="1" quotePrefix="1">
      <alignment horizontal="right" vertical="center"/>
    </xf>
    <xf numFmtId="9" fontId="109" fillId="0" borderId="0" xfId="0" applyNumberFormat="1" applyFont="1" applyFill="1" applyBorder="1" applyAlignment="1" quotePrefix="1">
      <alignment horizontal="right" vertical="center"/>
    </xf>
    <xf numFmtId="166" fontId="109" fillId="0" borderId="19" xfId="0" applyNumberFormat="1" applyFont="1" applyFill="1" applyBorder="1" applyAlignment="1">
      <alignment horizontal="left" vertical="center"/>
    </xf>
    <xf numFmtId="0" fontId="101" fillId="55" borderId="0" xfId="0" applyFont="1" applyFill="1" applyBorder="1" applyAlignment="1">
      <alignment horizontal="right" vertical="center"/>
    </xf>
    <xf numFmtId="166" fontId="101" fillId="55" borderId="21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left" vertical="center"/>
    </xf>
    <xf numFmtId="166" fontId="109" fillId="56" borderId="18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right" vertical="center"/>
    </xf>
    <xf numFmtId="166" fontId="109" fillId="56" borderId="19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56" borderId="0" xfId="0" applyFont="1" applyFill="1" applyBorder="1" applyAlignment="1">
      <alignment/>
    </xf>
    <xf numFmtId="0" fontId="39" fillId="0" borderId="0" xfId="159" applyFont="1">
      <alignment/>
      <protection/>
    </xf>
    <xf numFmtId="0" fontId="59" fillId="0" borderId="0" xfId="159" applyFont="1">
      <alignment/>
      <protection/>
    </xf>
    <xf numFmtId="0" fontId="99" fillId="0" borderId="0" xfId="159" applyFont="1" applyBorder="1" applyAlignment="1">
      <alignment horizontal="center" vertical="center" wrapText="1" readingOrder="1"/>
      <protection/>
    </xf>
    <xf numFmtId="0" fontId="99" fillId="0" borderId="0" xfId="159" applyFont="1" applyBorder="1" applyAlignment="1">
      <alignment horizontal="center" vertical="center" readingOrder="1"/>
      <protection/>
    </xf>
    <xf numFmtId="2" fontId="101" fillId="0" borderId="0" xfId="159" applyNumberFormat="1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 wrapText="1"/>
      <protection/>
    </xf>
    <xf numFmtId="166" fontId="101" fillId="0" borderId="0" xfId="159" applyNumberFormat="1" applyFont="1" applyFill="1" applyBorder="1" applyAlignment="1">
      <alignment horizontal="left" vertical="center"/>
      <protection/>
    </xf>
    <xf numFmtId="166" fontId="101" fillId="55" borderId="0" xfId="159" applyNumberFormat="1" applyFont="1" applyFill="1" applyBorder="1" applyAlignment="1">
      <alignment horizontal="left" vertical="center"/>
      <protection/>
    </xf>
    <xf numFmtId="166" fontId="39" fillId="0" borderId="0" xfId="159" applyNumberFormat="1" applyFont="1">
      <alignment/>
      <protection/>
    </xf>
    <xf numFmtId="0" fontId="108" fillId="0" borderId="0" xfId="159" applyFont="1" applyFill="1" applyBorder="1" applyAlignment="1">
      <alignment horizontal="center" vertical="center"/>
      <protection/>
    </xf>
    <xf numFmtId="179" fontId="39" fillId="0" borderId="0" xfId="159" applyNumberFormat="1" applyFont="1">
      <alignment/>
      <protection/>
    </xf>
    <xf numFmtId="0" fontId="105" fillId="0" borderId="0" xfId="159" applyFont="1">
      <alignment/>
      <protection/>
    </xf>
    <xf numFmtId="0" fontId="101" fillId="0" borderId="0" xfId="159" applyFont="1" applyFill="1" applyBorder="1" applyAlignment="1">
      <alignment horizontal="center" vertical="center"/>
      <protection/>
    </xf>
    <xf numFmtId="2" fontId="101" fillId="0" borderId="20" xfId="159" applyNumberFormat="1" applyFont="1" applyFill="1" applyBorder="1" applyAlignment="1">
      <alignment horizontal="center" vertical="center"/>
      <protection/>
    </xf>
    <xf numFmtId="0" fontId="101" fillId="0" borderId="20" xfId="159" applyFont="1" applyFill="1" applyBorder="1" applyAlignment="1">
      <alignment horizontal="center" vertical="center" wrapText="1"/>
      <protection/>
    </xf>
    <xf numFmtId="0" fontId="101" fillId="0" borderId="20" xfId="159" applyFont="1" applyFill="1" applyBorder="1" applyAlignment="1">
      <alignment horizontal="center" vertical="center"/>
      <protection/>
    </xf>
    <xf numFmtId="3" fontId="101" fillId="55" borderId="20" xfId="159" applyNumberFormat="1" applyFont="1" applyFill="1" applyBorder="1" applyAlignment="1">
      <alignment horizontal="center" vertical="center" wrapText="1"/>
      <protection/>
    </xf>
    <xf numFmtId="166" fontId="109" fillId="52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8" fillId="55" borderId="0" xfId="0" applyFont="1" applyFill="1" applyBorder="1" applyAlignment="1">
      <alignment horizontal="center" vertical="center" wrapText="1"/>
    </xf>
    <xf numFmtId="9" fontId="109" fillId="0" borderId="18" xfId="218" applyFont="1" applyFill="1" applyBorder="1" applyAlignment="1">
      <alignment horizontal="right" vertical="center"/>
    </xf>
    <xf numFmtId="0" fontId="101" fillId="0" borderId="0" xfId="159" applyFont="1" applyFill="1" applyBorder="1" applyAlignment="1">
      <alignment horizontal="center" vertical="center"/>
      <protection/>
    </xf>
    <xf numFmtId="0" fontId="108" fillId="52" borderId="0" xfId="0" applyFont="1" applyFill="1" applyBorder="1" applyAlignment="1">
      <alignment horizontal="center" vertical="center" wrapText="1"/>
    </xf>
    <xf numFmtId="0" fontId="101" fillId="52" borderId="20" xfId="0" applyFont="1" applyFill="1" applyBorder="1" applyAlignment="1">
      <alignment horizontal="right" vertical="center"/>
    </xf>
    <xf numFmtId="0" fontId="101" fillId="52" borderId="20" xfId="0" applyFont="1" applyFill="1" applyBorder="1" applyAlignment="1">
      <alignment horizontal="center" vertical="center"/>
    </xf>
    <xf numFmtId="166" fontId="101" fillId="52" borderId="0" xfId="0" applyNumberFormat="1" applyFont="1" applyFill="1" applyBorder="1" applyAlignment="1">
      <alignment horizontal="left" vertical="center"/>
    </xf>
    <xf numFmtId="166" fontId="101" fillId="52" borderId="17" xfId="0" applyNumberFormat="1" applyFont="1" applyFill="1" applyBorder="1" applyAlignment="1">
      <alignment horizontal="left" vertical="center"/>
    </xf>
    <xf numFmtId="166" fontId="101" fillId="52" borderId="18" xfId="0" applyNumberFormat="1" applyFont="1" applyFill="1" applyBorder="1" applyAlignment="1">
      <alignment horizontal="left" vertical="center"/>
    </xf>
    <xf numFmtId="166" fontId="101" fillId="52" borderId="0" xfId="0" applyNumberFormat="1" applyFont="1" applyFill="1" applyBorder="1" applyAlignment="1">
      <alignment horizontal="right" vertical="center"/>
    </xf>
    <xf numFmtId="3" fontId="101" fillId="0" borderId="20" xfId="159" applyNumberFormat="1" applyFont="1" applyFill="1" applyBorder="1" applyAlignment="1">
      <alignment horizontal="center" vertical="center" wrapText="1"/>
      <protection/>
    </xf>
    <xf numFmtId="0" fontId="101" fillId="0" borderId="22" xfId="159" applyFont="1" applyFill="1" applyBorder="1" applyAlignment="1">
      <alignment horizontal="center" vertical="center" wrapText="1"/>
      <protection/>
    </xf>
    <xf numFmtId="166" fontId="101" fillId="0" borderId="23" xfId="159" applyNumberFormat="1" applyFont="1" applyFill="1" applyBorder="1" applyAlignment="1">
      <alignment horizontal="left" vertical="center"/>
      <protection/>
    </xf>
    <xf numFmtId="0" fontId="104" fillId="0" borderId="20" xfId="0" applyFont="1" applyFill="1" applyBorder="1" applyAlignment="1">
      <alignment horizontal="right" vertical="center"/>
    </xf>
    <xf numFmtId="0" fontId="109" fillId="0" borderId="18" xfId="0" applyNumberFormat="1" applyFont="1" applyFill="1" applyBorder="1" applyAlignment="1">
      <alignment horizontal="right" vertical="center"/>
    </xf>
    <xf numFmtId="0" fontId="109" fillId="0" borderId="18" xfId="0" applyNumberFormat="1" applyFont="1" applyFill="1" applyBorder="1" applyAlignment="1" quotePrefix="1">
      <alignment horizontal="right" vertical="center"/>
    </xf>
    <xf numFmtId="0" fontId="103" fillId="0" borderId="0" xfId="0" applyFont="1" applyBorder="1" applyAlignment="1">
      <alignment horizontal="left" vertical="center" wrapText="1"/>
    </xf>
    <xf numFmtId="166" fontId="0" fillId="0" borderId="0" xfId="157" applyNumberFormat="1" applyFont="1" applyFill="1" applyBorder="1" applyAlignment="1" applyProtection="1">
      <alignment horizontal="right" vertical="center"/>
      <protection/>
    </xf>
    <xf numFmtId="166" fontId="109" fillId="55" borderId="19" xfId="0" applyNumberFormat="1" applyFont="1" applyFill="1" applyBorder="1" applyAlignment="1">
      <alignment horizontal="left" vertical="center"/>
    </xf>
    <xf numFmtId="166" fontId="101" fillId="55" borderId="18" xfId="0" applyNumberFormat="1" applyFont="1" applyFill="1" applyBorder="1" applyAlignment="1">
      <alignment horizontal="left" vertical="center"/>
    </xf>
    <xf numFmtId="9" fontId="0" fillId="0" borderId="0" xfId="219" applyFont="1" applyFill="1" applyBorder="1" applyAlignment="1" applyProtection="1">
      <alignment horizontal="right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101" fillId="0" borderId="0" xfId="159" applyFont="1" applyFill="1" applyBorder="1" applyAlignment="1">
      <alignment horizontal="center" vertical="center"/>
      <protection/>
    </xf>
    <xf numFmtId="3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0" fontId="10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101" fillId="8" borderId="0" xfId="0" applyNumberFormat="1" applyFont="1" applyFill="1" applyBorder="1" applyAlignment="1">
      <alignment horizontal="right" vertical="center"/>
    </xf>
    <xf numFmtId="0" fontId="39" fillId="0" borderId="0" xfId="193" applyFont="1" applyFill="1" applyBorder="1" applyAlignment="1">
      <alignment horizontal="center" vertical="center"/>
      <protection/>
    </xf>
    <xf numFmtId="0" fontId="101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9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6029325</xdr:colOff>
      <xdr:row>8</xdr:row>
      <xdr:rowOff>276225</xdr:rowOff>
    </xdr:to>
    <xdr:pic>
      <xdr:nvPicPr>
        <xdr:cNvPr id="16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0525"/>
          <a:ext cx="602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5" ht="15.75" customHeight="1">
      <c r="B2" s="36"/>
      <c r="C2" s="37"/>
      <c r="E2" s="1"/>
    </row>
    <row r="3" spans="2:6" ht="23.25">
      <c r="B3" s="35"/>
      <c r="C3" s="4"/>
      <c r="D3" s="4"/>
      <c r="E3" s="1"/>
      <c r="F3" s="1"/>
    </row>
    <row r="4" spans="2:6" ht="23.25">
      <c r="B4" s="35"/>
      <c r="C4" s="4"/>
      <c r="D4" s="4"/>
      <c r="E4" s="1"/>
      <c r="F4" s="1"/>
    </row>
    <row r="5" spans="2:6" ht="23.25">
      <c r="B5" s="35"/>
      <c r="C5" s="4"/>
      <c r="D5" s="4"/>
      <c r="E5" s="1"/>
      <c r="F5" s="1"/>
    </row>
    <row r="6" spans="2:6" ht="23.25">
      <c r="B6" s="35"/>
      <c r="C6" s="4"/>
      <c r="D6" s="4"/>
      <c r="E6" s="1"/>
      <c r="F6" s="1"/>
    </row>
    <row r="7" spans="2:6" ht="23.25">
      <c r="B7" s="35"/>
      <c r="C7" s="4"/>
      <c r="D7" s="4"/>
      <c r="E7" s="1"/>
      <c r="F7" s="1"/>
    </row>
    <row r="8" spans="2:6" ht="23.25">
      <c r="B8" s="35"/>
      <c r="C8" s="4"/>
      <c r="D8" s="4"/>
      <c r="E8" s="1"/>
      <c r="F8" s="1"/>
    </row>
    <row r="9" spans="2:6" ht="23.25">
      <c r="B9" s="35"/>
      <c r="C9" s="4"/>
      <c r="D9" s="4"/>
      <c r="E9" s="1"/>
      <c r="F9" s="1"/>
    </row>
    <row r="10" spans="2:6" ht="60">
      <c r="B10" s="167" t="s">
        <v>291</v>
      </c>
      <c r="C10" s="4"/>
      <c r="D10" s="4"/>
      <c r="E10" s="1"/>
      <c r="F10" s="1"/>
    </row>
    <row r="11" spans="2:6" ht="23.25">
      <c r="B11" s="35" t="s">
        <v>108</v>
      </c>
      <c r="C11" s="4"/>
      <c r="D11" s="4"/>
      <c r="E11" s="1"/>
      <c r="F11" s="1"/>
    </row>
    <row r="12" spans="2:6" ht="23.25">
      <c r="B12" s="35" t="s">
        <v>236</v>
      </c>
      <c r="C12" s="4"/>
      <c r="D12" s="4"/>
      <c r="E12" s="1"/>
      <c r="F12" s="1"/>
    </row>
    <row r="13" spans="2:6" ht="23.25">
      <c r="B13" s="35" t="s">
        <v>237</v>
      </c>
      <c r="C13" s="4"/>
      <c r="D13" s="4"/>
      <c r="E13" s="1"/>
      <c r="F13" s="1"/>
    </row>
    <row r="14" spans="2:6" ht="23.25">
      <c r="B14" s="35" t="s">
        <v>238</v>
      </c>
      <c r="C14" s="4"/>
      <c r="D14" s="4"/>
      <c r="E14" s="1"/>
      <c r="F14" s="1"/>
    </row>
    <row r="15" spans="2:6" ht="23.25">
      <c r="B15" s="35" t="s">
        <v>184</v>
      </c>
      <c r="C15" s="4"/>
      <c r="D15" s="4"/>
      <c r="E15" s="1"/>
      <c r="F15" s="152"/>
    </row>
    <row r="16" spans="2:6" ht="23.25">
      <c r="B16" s="35" t="s">
        <v>239</v>
      </c>
      <c r="C16" s="4"/>
      <c r="D16" s="4"/>
      <c r="E16" s="1"/>
      <c r="F16" s="152"/>
    </row>
    <row r="17" spans="2:6" ht="23.25">
      <c r="B17" s="35" t="s">
        <v>318</v>
      </c>
      <c r="C17" s="4"/>
      <c r="D17" s="4"/>
      <c r="E17" s="1"/>
      <c r="F17" s="152"/>
    </row>
    <row r="18" spans="2:6" ht="23.25">
      <c r="B18" s="35" t="s">
        <v>107</v>
      </c>
      <c r="C18" s="4"/>
      <c r="D18" s="4"/>
      <c r="E18" s="1"/>
      <c r="F18" s="6"/>
    </row>
    <row r="19" spans="2:6" ht="23.25">
      <c r="B19" s="35" t="s">
        <v>273</v>
      </c>
      <c r="C19" s="4"/>
      <c r="D19" s="4"/>
      <c r="E19" s="1"/>
      <c r="F19" s="152"/>
    </row>
    <row r="20" spans="2:6" ht="23.25">
      <c r="B20" s="35" t="s">
        <v>29</v>
      </c>
      <c r="C20" s="4"/>
      <c r="D20" s="4"/>
      <c r="E20" s="1"/>
      <c r="F20" s="165"/>
    </row>
    <row r="21" spans="2:6" ht="23.25">
      <c r="B21" s="35" t="s">
        <v>28</v>
      </c>
      <c r="C21" s="4"/>
      <c r="D21" s="4"/>
      <c r="E21" s="1"/>
      <c r="F21" s="152"/>
    </row>
    <row r="22" spans="2:6" ht="23.25">
      <c r="B22" s="35" t="s">
        <v>21</v>
      </c>
      <c r="C22" s="4"/>
      <c r="D22" s="4"/>
      <c r="E22" s="1"/>
      <c r="F22" s="152"/>
    </row>
    <row r="23" spans="2:6" ht="23.25">
      <c r="B23" s="35" t="s">
        <v>33</v>
      </c>
      <c r="C23" s="4"/>
      <c r="D23" s="4"/>
      <c r="E23" s="1"/>
      <c r="F23" s="35"/>
    </row>
    <row r="24" spans="2:6" ht="23.25">
      <c r="B24" s="35" t="s">
        <v>15</v>
      </c>
      <c r="C24" s="4"/>
      <c r="D24" s="4"/>
      <c r="E24" s="1"/>
      <c r="F24" s="152"/>
    </row>
    <row r="25" spans="2:6" ht="23.25" customHeight="1">
      <c r="B25" s="35" t="s">
        <v>95</v>
      </c>
      <c r="C25" s="4"/>
      <c r="D25" s="4"/>
      <c r="E25" s="1"/>
      <c r="F25" s="166"/>
    </row>
    <row r="26" spans="2:6" ht="23.25">
      <c r="B26" s="35" t="s">
        <v>240</v>
      </c>
      <c r="C26" s="4"/>
      <c r="D26" s="4"/>
      <c r="E26" s="1"/>
      <c r="F26" s="23"/>
    </row>
    <row r="27" spans="2:6" ht="23.25">
      <c r="B27" s="35"/>
      <c r="C27" s="4"/>
      <c r="D27" s="4"/>
      <c r="E27" s="1"/>
      <c r="F27" s="152"/>
    </row>
    <row r="28" spans="2:6" ht="38.25">
      <c r="B28" s="225" t="s">
        <v>307</v>
      </c>
      <c r="C28" s="4"/>
      <c r="D28" s="4"/>
      <c r="E28" s="1"/>
      <c r="F28" s="152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4"/>
      <c r="D36" s="13"/>
      <c r="E36" s="1"/>
      <c r="F36" s="1"/>
    </row>
    <row r="37" spans="2:6" ht="12.75">
      <c r="B37" s="16"/>
      <c r="C37" s="34"/>
      <c r="D37" s="4"/>
      <c r="E37" s="1"/>
      <c r="F37" s="1"/>
    </row>
    <row r="38" spans="2:6" ht="12.75">
      <c r="B38" s="16"/>
      <c r="C38" s="34"/>
      <c r="D38" s="4"/>
      <c r="E38" s="1"/>
      <c r="F38" s="1"/>
    </row>
    <row r="39" spans="2:6" ht="12.75">
      <c r="B39" s="16"/>
      <c r="C39" s="34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27"/>
      <c r="D51" s="227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18" location="'Segmenty działalności Q'!A1" display="Segmenty działalności w ujęciu kwartalnym"/>
    <hyperlink ref="B19" location="'Zmiana prezentacji segmentów'!A1" display="Zmiany dotyczące prezentacji segmentów sprawozdawczych"/>
    <hyperlink ref="B20" location="'Segment PiW Q 2016-2017'!A1" display="Poszukiwanie i Wydobycie"/>
    <hyperlink ref="B21" location="'Segment OiM Q 2016-2017'!A1" display="Obrót i Magazynowanie"/>
    <hyperlink ref="B22" location="'Segment D Q 2016-2017'!A1" display="Dystrybucja"/>
    <hyperlink ref="B23" location="'Segment W Q 2016-2017'!A1" display="Wytwarzanie"/>
    <hyperlink ref="B24" location="'Segment Poz Q 2016-2017'!A1" display="Pozostałe"/>
    <hyperlink ref="B25" location="'Dane operacyjne'!A1" display="Dane operacyjne"/>
    <hyperlink ref="B26" location="'Struktura odbiorców 2013-2017'!A1" display="Wolumen sprzedaży gazu według grupy odbiorców"/>
    <hyperlink ref="B17" location="'Segmenty działalności Q1-3'!A1" display="Segmenty działalności w ujęciu 9-miesięczny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C66"/>
  <sheetViews>
    <sheetView showGridLines="0" zoomScale="90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1.28515625" style="180" customWidth="1"/>
    <col min="2" max="2" width="43.57421875" style="180" customWidth="1"/>
    <col min="3" max="19" width="14.7109375" style="180" customWidth="1"/>
    <col min="20" max="24" width="17.7109375" style="180" customWidth="1"/>
    <col min="25" max="16384" width="9.140625" style="180" customWidth="1"/>
  </cols>
  <sheetData>
    <row r="2" spans="2:19" ht="15.7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7"/>
      <c r="O2" s="37"/>
      <c r="P2" s="37"/>
      <c r="Q2" s="37"/>
      <c r="R2" s="37"/>
      <c r="S2" s="37"/>
    </row>
    <row r="3" ht="12.75">
      <c r="B3" s="181"/>
    </row>
    <row r="4" spans="2:18" ht="105.75" customHeight="1">
      <c r="B4" s="182" t="s">
        <v>273</v>
      </c>
      <c r="C4" s="230" t="s">
        <v>274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ht="12.75">
      <c r="B5" s="181"/>
    </row>
    <row r="6" ht="12.75">
      <c r="B6" s="181"/>
    </row>
    <row r="7" ht="12.75">
      <c r="B7" s="181"/>
    </row>
    <row r="8" ht="12.75">
      <c r="B8" s="181"/>
    </row>
    <row r="9" spans="2:20" ht="30" customHeight="1">
      <c r="B9" s="183" t="s">
        <v>77</v>
      </c>
      <c r="C9" s="220" t="s">
        <v>292</v>
      </c>
      <c r="D9" s="220" t="s">
        <v>280</v>
      </c>
      <c r="E9" s="189" t="s">
        <v>264</v>
      </c>
      <c r="F9" s="229" t="s">
        <v>102</v>
      </c>
      <c r="G9" s="229"/>
      <c r="H9" s="229"/>
      <c r="I9" s="229" t="s">
        <v>101</v>
      </c>
      <c r="J9" s="229"/>
      <c r="K9" s="229"/>
      <c r="L9" s="229" t="s">
        <v>100</v>
      </c>
      <c r="M9" s="229"/>
      <c r="N9" s="229"/>
      <c r="O9" s="229" t="s">
        <v>97</v>
      </c>
      <c r="P9" s="229"/>
      <c r="Q9" s="229"/>
      <c r="R9" s="229" t="s">
        <v>96</v>
      </c>
      <c r="S9" s="229"/>
      <c r="T9" s="229"/>
    </row>
    <row r="10" spans="2:20" ht="12.75">
      <c r="B10" s="184"/>
      <c r="C10" s="221" t="s">
        <v>162</v>
      </c>
      <c r="D10" s="221" t="s">
        <v>162</v>
      </c>
      <c r="E10" s="192" t="s">
        <v>162</v>
      </c>
      <c r="F10" s="228" t="s">
        <v>162</v>
      </c>
      <c r="G10" s="228"/>
      <c r="H10" s="228"/>
      <c r="I10" s="228" t="s">
        <v>162</v>
      </c>
      <c r="J10" s="228"/>
      <c r="K10" s="228"/>
      <c r="L10" s="228" t="s">
        <v>162</v>
      </c>
      <c r="M10" s="228"/>
      <c r="N10" s="228"/>
      <c r="O10" s="228" t="s">
        <v>162</v>
      </c>
      <c r="P10" s="228"/>
      <c r="Q10" s="228"/>
      <c r="R10" s="228" t="s">
        <v>162</v>
      </c>
      <c r="S10" s="228"/>
      <c r="T10" s="228"/>
    </row>
    <row r="11" spans="2:20" ht="30" customHeight="1" thickBot="1">
      <c r="B11" s="193"/>
      <c r="C11" s="196"/>
      <c r="D11" s="209"/>
      <c r="E11" s="209"/>
      <c r="F11" s="210" t="s">
        <v>251</v>
      </c>
      <c r="G11" s="195" t="s">
        <v>250</v>
      </c>
      <c r="H11" s="196" t="s">
        <v>252</v>
      </c>
      <c r="I11" s="194" t="s">
        <v>251</v>
      </c>
      <c r="J11" s="195" t="s">
        <v>250</v>
      </c>
      <c r="K11" s="196" t="s">
        <v>252</v>
      </c>
      <c r="L11" s="194" t="s">
        <v>251</v>
      </c>
      <c r="M11" s="195" t="s">
        <v>250</v>
      </c>
      <c r="N11" s="196" t="s">
        <v>252</v>
      </c>
      <c r="O11" s="194" t="s">
        <v>251</v>
      </c>
      <c r="P11" s="195" t="s">
        <v>250</v>
      </c>
      <c r="Q11" s="196" t="s">
        <v>252</v>
      </c>
      <c r="R11" s="194" t="s">
        <v>251</v>
      </c>
      <c r="S11" s="195" t="s">
        <v>250</v>
      </c>
      <c r="T11" s="196" t="s">
        <v>252</v>
      </c>
    </row>
    <row r="12" spans="2:20" ht="15">
      <c r="B12" s="185" t="s">
        <v>29</v>
      </c>
      <c r="C12" s="187">
        <f>'Segmenty działalności Q'!C20</f>
        <v>798</v>
      </c>
      <c r="D12" s="186">
        <v>863</v>
      </c>
      <c r="E12" s="186">
        <v>1376</v>
      </c>
      <c r="F12" s="211">
        <v>1285</v>
      </c>
      <c r="G12" s="186">
        <v>921</v>
      </c>
      <c r="H12" s="187">
        <v>2206</v>
      </c>
      <c r="I12" s="186">
        <v>295</v>
      </c>
      <c r="J12" s="186">
        <v>362</v>
      </c>
      <c r="K12" s="187">
        <v>657</v>
      </c>
      <c r="L12" s="186">
        <v>494</v>
      </c>
      <c r="M12" s="186">
        <v>159</v>
      </c>
      <c r="N12" s="187">
        <v>653</v>
      </c>
      <c r="O12" s="186">
        <v>-123</v>
      </c>
      <c r="P12" s="186">
        <v>140</v>
      </c>
      <c r="Q12" s="187">
        <v>17</v>
      </c>
      <c r="R12" s="186">
        <v>619</v>
      </c>
      <c r="S12" s="186">
        <v>260</v>
      </c>
      <c r="T12" s="187">
        <v>879</v>
      </c>
    </row>
    <row r="13" spans="2:20" ht="15">
      <c r="B13" s="185" t="s">
        <v>28</v>
      </c>
      <c r="C13" s="187">
        <f>'Segmenty działalności Q'!D20</f>
        <v>-279</v>
      </c>
      <c r="D13" s="186">
        <v>-268</v>
      </c>
      <c r="E13" s="186">
        <v>358</v>
      </c>
      <c r="F13" s="211">
        <v>1410</v>
      </c>
      <c r="G13" s="186">
        <v>-796</v>
      </c>
      <c r="H13" s="187">
        <v>614</v>
      </c>
      <c r="I13" s="186">
        <v>648</v>
      </c>
      <c r="J13" s="186">
        <v>-324</v>
      </c>
      <c r="K13" s="187">
        <v>324</v>
      </c>
      <c r="L13" s="186">
        <v>-8</v>
      </c>
      <c r="M13" s="186">
        <v>-133</v>
      </c>
      <c r="N13" s="187">
        <v>-141</v>
      </c>
      <c r="O13" s="186">
        <v>110</v>
      </c>
      <c r="P13" s="186">
        <v>-102</v>
      </c>
      <c r="Q13" s="187">
        <v>8</v>
      </c>
      <c r="R13" s="186">
        <v>660</v>
      </c>
      <c r="S13" s="186">
        <v>-237</v>
      </c>
      <c r="T13" s="187">
        <v>423</v>
      </c>
    </row>
    <row r="14" spans="2:29" ht="15">
      <c r="B14" s="185" t="s">
        <v>21</v>
      </c>
      <c r="C14" s="187">
        <f>'Segmenty działalności Q'!E20</f>
        <v>581</v>
      </c>
      <c r="D14" s="186">
        <v>692</v>
      </c>
      <c r="E14" s="186">
        <v>692</v>
      </c>
      <c r="F14" s="211">
        <v>2559</v>
      </c>
      <c r="G14" s="186">
        <v>0</v>
      </c>
      <c r="H14" s="187">
        <v>2559</v>
      </c>
      <c r="I14" s="186">
        <v>594</v>
      </c>
      <c r="J14" s="186">
        <v>0</v>
      </c>
      <c r="K14" s="187">
        <v>594</v>
      </c>
      <c r="L14" s="186">
        <v>542</v>
      </c>
      <c r="M14" s="186">
        <v>0</v>
      </c>
      <c r="N14" s="187">
        <v>542</v>
      </c>
      <c r="O14" s="186">
        <v>665</v>
      </c>
      <c r="P14" s="186">
        <v>0</v>
      </c>
      <c r="Q14" s="187">
        <v>665</v>
      </c>
      <c r="R14" s="186">
        <v>758</v>
      </c>
      <c r="S14" s="186">
        <v>0</v>
      </c>
      <c r="T14" s="187">
        <v>758</v>
      </c>
      <c r="AC14" s="188"/>
    </row>
    <row r="15" spans="2:29" ht="15">
      <c r="B15" s="185" t="s">
        <v>33</v>
      </c>
      <c r="C15" s="187">
        <f>'Segmenty działalności Q'!F20</f>
        <v>22</v>
      </c>
      <c r="D15" s="186">
        <v>170</v>
      </c>
      <c r="E15" s="186">
        <v>409</v>
      </c>
      <c r="F15" s="211">
        <v>759</v>
      </c>
      <c r="G15" s="186">
        <v>0</v>
      </c>
      <c r="H15" s="187">
        <v>759</v>
      </c>
      <c r="I15" s="186">
        <v>199</v>
      </c>
      <c r="J15" s="186">
        <v>0</v>
      </c>
      <c r="K15" s="187">
        <v>199</v>
      </c>
      <c r="L15" s="186">
        <v>110</v>
      </c>
      <c r="M15" s="186">
        <v>0</v>
      </c>
      <c r="N15" s="187">
        <v>110</v>
      </c>
      <c r="O15" s="186">
        <v>88</v>
      </c>
      <c r="P15" s="186">
        <v>0</v>
      </c>
      <c r="Q15" s="187">
        <v>88</v>
      </c>
      <c r="R15" s="186">
        <v>362</v>
      </c>
      <c r="S15" s="186">
        <v>0</v>
      </c>
      <c r="T15" s="187">
        <v>362</v>
      </c>
      <c r="AC15" s="188"/>
    </row>
    <row r="16" spans="2:29" ht="15">
      <c r="B16" s="189" t="s">
        <v>249</v>
      </c>
      <c r="C16" s="187">
        <f>'Segmenty działalności Q'!G20</f>
        <v>-43</v>
      </c>
      <c r="D16" s="186">
        <v>-54</v>
      </c>
      <c r="E16" s="186">
        <v>-66</v>
      </c>
      <c r="F16" s="211">
        <v>-61</v>
      </c>
      <c r="G16" s="186">
        <v>-125</v>
      </c>
      <c r="H16" s="187">
        <v>-186</v>
      </c>
      <c r="I16" s="186">
        <v>-40</v>
      </c>
      <c r="J16" s="186">
        <v>-38</v>
      </c>
      <c r="K16" s="187">
        <v>-78</v>
      </c>
      <c r="L16" s="186">
        <v>-6</v>
      </c>
      <c r="M16" s="186">
        <v>-26</v>
      </c>
      <c r="N16" s="187">
        <v>-32</v>
      </c>
      <c r="O16" s="186">
        <v>-5</v>
      </c>
      <c r="P16" s="186">
        <v>-38</v>
      </c>
      <c r="Q16" s="187">
        <v>-43</v>
      </c>
      <c r="R16" s="186">
        <v>-10</v>
      </c>
      <c r="S16" s="186">
        <v>-23</v>
      </c>
      <c r="T16" s="187">
        <v>-33</v>
      </c>
      <c r="AC16" s="188"/>
    </row>
    <row r="17" spans="2:29" ht="15">
      <c r="B17" s="189" t="s">
        <v>22</v>
      </c>
      <c r="C17" s="187">
        <f>'Segmenty działalności Q'!H20</f>
        <v>0</v>
      </c>
      <c r="D17" s="186">
        <v>5</v>
      </c>
      <c r="E17" s="186">
        <v>0</v>
      </c>
      <c r="F17" s="211">
        <v>22</v>
      </c>
      <c r="G17" s="186">
        <v>0</v>
      </c>
      <c r="H17" s="187">
        <v>22</v>
      </c>
      <c r="I17" s="186">
        <v>11</v>
      </c>
      <c r="J17" s="186">
        <v>0</v>
      </c>
      <c r="K17" s="187">
        <v>11</v>
      </c>
      <c r="L17" s="186">
        <v>5</v>
      </c>
      <c r="M17" s="186">
        <v>0</v>
      </c>
      <c r="N17" s="187">
        <v>5</v>
      </c>
      <c r="O17" s="186">
        <v>2</v>
      </c>
      <c r="P17" s="186">
        <v>0</v>
      </c>
      <c r="Q17" s="187">
        <v>2</v>
      </c>
      <c r="R17" s="186">
        <v>4</v>
      </c>
      <c r="S17" s="186">
        <v>0</v>
      </c>
      <c r="T17" s="187">
        <v>4</v>
      </c>
      <c r="W17" s="4"/>
      <c r="X17" s="4"/>
      <c r="Y17" s="4"/>
      <c r="Z17" s="190"/>
      <c r="AA17" s="188"/>
      <c r="AB17" s="188"/>
      <c r="AC17" s="188"/>
    </row>
    <row r="18" spans="2:20" ht="15">
      <c r="B18" s="189" t="s">
        <v>27</v>
      </c>
      <c r="C18" s="187">
        <f>'Segmenty działalności Q'!I20</f>
        <v>1079</v>
      </c>
      <c r="D18" s="186">
        <v>1408</v>
      </c>
      <c r="E18" s="186">
        <v>2769</v>
      </c>
      <c r="F18" s="211">
        <v>5974</v>
      </c>
      <c r="G18" s="186">
        <v>0</v>
      </c>
      <c r="H18" s="187">
        <v>5974</v>
      </c>
      <c r="I18" s="186">
        <v>1707</v>
      </c>
      <c r="J18" s="186">
        <v>0</v>
      </c>
      <c r="K18" s="187">
        <v>1707</v>
      </c>
      <c r="L18" s="186">
        <v>1137</v>
      </c>
      <c r="M18" s="186">
        <v>0</v>
      </c>
      <c r="N18" s="187">
        <v>1137</v>
      </c>
      <c r="O18" s="186">
        <v>737</v>
      </c>
      <c r="P18" s="186">
        <v>0</v>
      </c>
      <c r="Q18" s="187">
        <v>737</v>
      </c>
      <c r="R18" s="186">
        <v>2393</v>
      </c>
      <c r="S18" s="186">
        <v>0</v>
      </c>
      <c r="T18" s="187">
        <v>2393</v>
      </c>
    </row>
    <row r="19" spans="2:20" ht="15">
      <c r="B19" s="189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</row>
    <row r="21" spans="2:20" ht="30" customHeight="1">
      <c r="B21" s="183" t="s">
        <v>253</v>
      </c>
      <c r="C21" s="220" t="s">
        <v>292</v>
      </c>
      <c r="D21" s="220" t="s">
        <v>280</v>
      </c>
      <c r="E21" s="189" t="s">
        <v>264</v>
      </c>
      <c r="F21" s="229" t="s">
        <v>102</v>
      </c>
      <c r="G21" s="229"/>
      <c r="H21" s="229"/>
      <c r="I21" s="229" t="s">
        <v>101</v>
      </c>
      <c r="J21" s="229"/>
      <c r="K21" s="229"/>
      <c r="L21" s="229" t="s">
        <v>100</v>
      </c>
      <c r="M21" s="229"/>
      <c r="N21" s="229"/>
      <c r="O21" s="229" t="s">
        <v>97</v>
      </c>
      <c r="P21" s="229"/>
      <c r="Q21" s="229"/>
      <c r="R21" s="229" t="s">
        <v>96</v>
      </c>
      <c r="S21" s="229"/>
      <c r="T21" s="229"/>
    </row>
    <row r="22" spans="2:20" ht="12.75">
      <c r="B22" s="184"/>
      <c r="C22" s="221" t="s">
        <v>162</v>
      </c>
      <c r="D22" s="221" t="s">
        <v>162</v>
      </c>
      <c r="E22" s="192" t="s">
        <v>162</v>
      </c>
      <c r="F22" s="228" t="s">
        <v>162</v>
      </c>
      <c r="G22" s="228"/>
      <c r="H22" s="228"/>
      <c r="I22" s="228" t="s">
        <v>162</v>
      </c>
      <c r="J22" s="228"/>
      <c r="K22" s="228"/>
      <c r="L22" s="228" t="s">
        <v>162</v>
      </c>
      <c r="M22" s="228"/>
      <c r="N22" s="228"/>
      <c r="O22" s="228" t="s">
        <v>162</v>
      </c>
      <c r="P22" s="228"/>
      <c r="Q22" s="228"/>
      <c r="R22" s="228" t="s">
        <v>162</v>
      </c>
      <c r="S22" s="228"/>
      <c r="T22" s="228"/>
    </row>
    <row r="23" spans="2:20" ht="30" customHeight="1" thickBot="1">
      <c r="B23" s="193"/>
      <c r="C23" s="196"/>
      <c r="D23" s="209"/>
      <c r="E23" s="209"/>
      <c r="F23" s="210" t="s">
        <v>251</v>
      </c>
      <c r="G23" s="195" t="s">
        <v>250</v>
      </c>
      <c r="H23" s="196" t="s">
        <v>252</v>
      </c>
      <c r="I23" s="194" t="s">
        <v>251</v>
      </c>
      <c r="J23" s="195" t="s">
        <v>250</v>
      </c>
      <c r="K23" s="196" t="s">
        <v>252</v>
      </c>
      <c r="L23" s="194" t="s">
        <v>251</v>
      </c>
      <c r="M23" s="195" t="s">
        <v>250</v>
      </c>
      <c r="N23" s="196" t="s">
        <v>252</v>
      </c>
      <c r="O23" s="194" t="s">
        <v>251</v>
      </c>
      <c r="P23" s="195" t="s">
        <v>250</v>
      </c>
      <c r="Q23" s="196" t="s">
        <v>252</v>
      </c>
      <c r="R23" s="194" t="s">
        <v>251</v>
      </c>
      <c r="S23" s="195" t="s">
        <v>250</v>
      </c>
      <c r="T23" s="196" t="s">
        <v>252</v>
      </c>
    </row>
    <row r="24" spans="2:20" ht="15">
      <c r="B24" s="185" t="s">
        <v>29</v>
      </c>
      <c r="C24" s="187">
        <f>'Segmenty działalności Q'!C10</f>
        <v>1270</v>
      </c>
      <c r="D24" s="186">
        <v>1294</v>
      </c>
      <c r="E24" s="186">
        <v>1851</v>
      </c>
      <c r="F24" s="211">
        <v>4291</v>
      </c>
      <c r="G24" s="186">
        <v>997</v>
      </c>
      <c r="H24" s="187">
        <v>5288</v>
      </c>
      <c r="I24" s="186">
        <v>1195</v>
      </c>
      <c r="J24" s="186">
        <v>391</v>
      </c>
      <c r="K24" s="187">
        <v>1586</v>
      </c>
      <c r="L24" s="186">
        <v>957</v>
      </c>
      <c r="M24" s="186">
        <v>162</v>
      </c>
      <c r="N24" s="187">
        <v>1119</v>
      </c>
      <c r="O24" s="186">
        <v>1094</v>
      </c>
      <c r="P24" s="186">
        <v>138</v>
      </c>
      <c r="Q24" s="187">
        <v>1232</v>
      </c>
      <c r="R24" s="186">
        <v>1045</v>
      </c>
      <c r="S24" s="186">
        <v>306</v>
      </c>
      <c r="T24" s="187">
        <v>1351</v>
      </c>
    </row>
    <row r="25" spans="2:20" ht="15">
      <c r="B25" s="185" t="s">
        <v>28</v>
      </c>
      <c r="C25" s="187">
        <f>'Segmenty działalności Q'!D10</f>
        <v>5051</v>
      </c>
      <c r="D25" s="186">
        <v>5887</v>
      </c>
      <c r="E25" s="186">
        <v>9932</v>
      </c>
      <c r="F25" s="211">
        <v>28180</v>
      </c>
      <c r="G25" s="186">
        <v>0</v>
      </c>
      <c r="H25" s="187">
        <v>28180</v>
      </c>
      <c r="I25" s="186">
        <v>8570</v>
      </c>
      <c r="J25" s="186">
        <v>3</v>
      </c>
      <c r="K25" s="187">
        <v>8573</v>
      </c>
      <c r="L25" s="186">
        <v>4727</v>
      </c>
      <c r="M25" s="186">
        <v>-2</v>
      </c>
      <c r="N25" s="187">
        <v>4725</v>
      </c>
      <c r="O25" s="186">
        <v>5264</v>
      </c>
      <c r="P25" s="186">
        <v>-2</v>
      </c>
      <c r="Q25" s="187">
        <v>5262</v>
      </c>
      <c r="R25" s="186">
        <v>9619</v>
      </c>
      <c r="S25" s="186">
        <v>1</v>
      </c>
      <c r="T25" s="187">
        <v>9620</v>
      </c>
    </row>
    <row r="26" spans="2:29" ht="15">
      <c r="B26" s="185" t="s">
        <v>21</v>
      </c>
      <c r="C26" s="187">
        <f>'Segmenty działalności Q'!E10</f>
        <v>1085</v>
      </c>
      <c r="D26" s="186">
        <v>1142</v>
      </c>
      <c r="E26" s="186">
        <v>1469</v>
      </c>
      <c r="F26" s="211">
        <v>4915</v>
      </c>
      <c r="G26" s="186">
        <v>0</v>
      </c>
      <c r="H26" s="187">
        <v>4915</v>
      </c>
      <c r="I26" s="186">
        <v>1416</v>
      </c>
      <c r="J26" s="186">
        <v>0</v>
      </c>
      <c r="K26" s="187">
        <v>1416</v>
      </c>
      <c r="L26" s="186">
        <v>1037</v>
      </c>
      <c r="M26" s="186">
        <v>0</v>
      </c>
      <c r="N26" s="187">
        <v>1037</v>
      </c>
      <c r="O26" s="186">
        <v>1065</v>
      </c>
      <c r="P26" s="186">
        <v>0</v>
      </c>
      <c r="Q26" s="187">
        <v>1065</v>
      </c>
      <c r="R26" s="186">
        <v>1397</v>
      </c>
      <c r="S26" s="186">
        <v>0</v>
      </c>
      <c r="T26" s="187">
        <v>1397</v>
      </c>
      <c r="AC26" s="188"/>
    </row>
    <row r="27" spans="2:29" ht="15">
      <c r="B27" s="185" t="s">
        <v>33</v>
      </c>
      <c r="C27" s="187">
        <f>'Segmenty działalności Q'!F10</f>
        <v>262</v>
      </c>
      <c r="D27" s="186">
        <v>408</v>
      </c>
      <c r="E27" s="186">
        <v>859</v>
      </c>
      <c r="F27" s="211">
        <v>2195</v>
      </c>
      <c r="G27" s="186">
        <v>0</v>
      </c>
      <c r="H27" s="187">
        <v>2195</v>
      </c>
      <c r="I27" s="186">
        <v>757</v>
      </c>
      <c r="J27" s="186">
        <v>0</v>
      </c>
      <c r="K27" s="187">
        <v>757</v>
      </c>
      <c r="L27" s="186">
        <v>315</v>
      </c>
      <c r="M27" s="186">
        <v>0</v>
      </c>
      <c r="N27" s="187">
        <v>315</v>
      </c>
      <c r="O27" s="186">
        <v>381</v>
      </c>
      <c r="P27" s="186">
        <v>0</v>
      </c>
      <c r="Q27" s="187">
        <v>381</v>
      </c>
      <c r="R27" s="186">
        <v>742</v>
      </c>
      <c r="S27" s="186">
        <v>0</v>
      </c>
      <c r="T27" s="187">
        <v>742</v>
      </c>
      <c r="AC27" s="188"/>
    </row>
    <row r="28" spans="2:29" ht="15">
      <c r="B28" s="189" t="s">
        <v>249</v>
      </c>
      <c r="C28" s="187">
        <f>'Segmenty działalności Q'!G10</f>
        <v>98</v>
      </c>
      <c r="D28" s="186">
        <v>87</v>
      </c>
      <c r="E28" s="186">
        <v>72</v>
      </c>
      <c r="F28" s="211">
        <v>240</v>
      </c>
      <c r="G28" s="186">
        <v>122</v>
      </c>
      <c r="H28" s="187">
        <v>362</v>
      </c>
      <c r="I28" s="186">
        <v>56</v>
      </c>
      <c r="J28" s="186">
        <v>26</v>
      </c>
      <c r="K28" s="187">
        <v>82</v>
      </c>
      <c r="L28" s="186">
        <v>64</v>
      </c>
      <c r="M28" s="186">
        <v>31</v>
      </c>
      <c r="N28" s="187">
        <v>95</v>
      </c>
      <c r="O28" s="186">
        <v>73</v>
      </c>
      <c r="P28" s="186">
        <v>32</v>
      </c>
      <c r="Q28" s="187">
        <v>105</v>
      </c>
      <c r="R28" s="186">
        <v>47</v>
      </c>
      <c r="S28" s="186">
        <v>33</v>
      </c>
      <c r="T28" s="187">
        <v>80</v>
      </c>
      <c r="AC28" s="188"/>
    </row>
    <row r="29" spans="2:29" ht="15">
      <c r="B29" s="189" t="s">
        <v>22</v>
      </c>
      <c r="C29" s="187">
        <f>'Segmenty działalności Q'!H10</f>
        <v>-1691</v>
      </c>
      <c r="D29" s="186">
        <v>-1654</v>
      </c>
      <c r="E29" s="186">
        <v>-2531</v>
      </c>
      <c r="F29" s="211">
        <v>-6625</v>
      </c>
      <c r="G29" s="186">
        <v>-1119</v>
      </c>
      <c r="H29" s="187">
        <v>-7744</v>
      </c>
      <c r="I29" s="186">
        <v>-1848</v>
      </c>
      <c r="J29" s="186">
        <v>-420</v>
      </c>
      <c r="K29" s="187">
        <v>-2268</v>
      </c>
      <c r="L29" s="186">
        <v>-1400</v>
      </c>
      <c r="M29" s="186">
        <v>-191</v>
      </c>
      <c r="N29" s="187">
        <v>-1591</v>
      </c>
      <c r="O29" s="186">
        <v>-1507</v>
      </c>
      <c r="P29" s="186">
        <v>-168</v>
      </c>
      <c r="Q29" s="187">
        <v>-1675</v>
      </c>
      <c r="R29" s="186">
        <v>-1870</v>
      </c>
      <c r="S29" s="186">
        <v>-340</v>
      </c>
      <c r="T29" s="187">
        <v>-2210</v>
      </c>
      <c r="W29" s="4"/>
      <c r="X29" s="4"/>
      <c r="Y29" s="4"/>
      <c r="Z29" s="190"/>
      <c r="AA29" s="188"/>
      <c r="AB29" s="188"/>
      <c r="AC29" s="188"/>
    </row>
    <row r="30" spans="2:20" ht="15">
      <c r="B30" s="189" t="s">
        <v>27</v>
      </c>
      <c r="C30" s="187">
        <f>'Segmenty działalności Q'!I10</f>
        <v>6075</v>
      </c>
      <c r="D30" s="186">
        <v>7165</v>
      </c>
      <c r="E30" s="186">
        <v>11652</v>
      </c>
      <c r="F30" s="211">
        <v>33196</v>
      </c>
      <c r="G30" s="186">
        <v>0</v>
      </c>
      <c r="H30" s="187">
        <v>33196</v>
      </c>
      <c r="I30" s="186">
        <v>10146</v>
      </c>
      <c r="J30" s="186">
        <v>0</v>
      </c>
      <c r="K30" s="187">
        <v>10146</v>
      </c>
      <c r="L30" s="186">
        <v>5700</v>
      </c>
      <c r="M30" s="186">
        <v>0</v>
      </c>
      <c r="N30" s="187">
        <v>5700</v>
      </c>
      <c r="O30" s="186">
        <v>6370</v>
      </c>
      <c r="P30" s="186">
        <v>0</v>
      </c>
      <c r="Q30" s="187">
        <v>6370</v>
      </c>
      <c r="R30" s="186">
        <v>10980</v>
      </c>
      <c r="S30" s="186">
        <v>0</v>
      </c>
      <c r="T30" s="187">
        <v>10980</v>
      </c>
    </row>
    <row r="31" ht="15">
      <c r="B31" s="189"/>
    </row>
    <row r="33" spans="2:20" ht="23.25">
      <c r="B33" s="183" t="s">
        <v>184</v>
      </c>
      <c r="C33" s="220" t="s">
        <v>292</v>
      </c>
      <c r="D33" s="220" t="s">
        <v>280</v>
      </c>
      <c r="E33" s="189" t="s">
        <v>264</v>
      </c>
      <c r="F33" s="229" t="s">
        <v>102</v>
      </c>
      <c r="G33" s="229"/>
      <c r="H33" s="229"/>
      <c r="I33" s="229" t="s">
        <v>101</v>
      </c>
      <c r="J33" s="229"/>
      <c r="K33" s="229"/>
      <c r="L33" s="229" t="s">
        <v>100</v>
      </c>
      <c r="M33" s="229"/>
      <c r="N33" s="229"/>
      <c r="O33" s="229" t="s">
        <v>97</v>
      </c>
      <c r="P33" s="229"/>
      <c r="Q33" s="229"/>
      <c r="R33" s="229" t="s">
        <v>96</v>
      </c>
      <c r="S33" s="229"/>
      <c r="T33" s="229"/>
    </row>
    <row r="34" spans="3:20" ht="12.75">
      <c r="C34" s="221" t="s">
        <v>162</v>
      </c>
      <c r="D34" s="221" t="s">
        <v>162</v>
      </c>
      <c r="E34" s="201" t="s">
        <v>162</v>
      </c>
      <c r="F34" s="228" t="s">
        <v>162</v>
      </c>
      <c r="G34" s="228"/>
      <c r="H34" s="228"/>
      <c r="I34" s="228" t="s">
        <v>162</v>
      </c>
      <c r="J34" s="228"/>
      <c r="K34" s="228"/>
      <c r="L34" s="228" t="s">
        <v>162</v>
      </c>
      <c r="M34" s="228"/>
      <c r="N34" s="228"/>
      <c r="O34" s="228" t="s">
        <v>162</v>
      </c>
      <c r="P34" s="228"/>
      <c r="Q34" s="228"/>
      <c r="R34" s="228" t="s">
        <v>162</v>
      </c>
      <c r="S34" s="228"/>
      <c r="T34" s="228"/>
    </row>
    <row r="35" spans="2:20" ht="30" customHeight="1" thickBot="1">
      <c r="B35" s="193"/>
      <c r="C35" s="196"/>
      <c r="D35" s="209"/>
      <c r="E35" s="209"/>
      <c r="F35" s="210" t="s">
        <v>251</v>
      </c>
      <c r="G35" s="195" t="s">
        <v>250</v>
      </c>
      <c r="H35" s="196" t="s">
        <v>252</v>
      </c>
      <c r="I35" s="194" t="s">
        <v>251</v>
      </c>
      <c r="J35" s="195" t="s">
        <v>250</v>
      </c>
      <c r="K35" s="196" t="s">
        <v>252</v>
      </c>
      <c r="L35" s="194" t="s">
        <v>251</v>
      </c>
      <c r="M35" s="195" t="s">
        <v>250</v>
      </c>
      <c r="N35" s="196" t="s">
        <v>252</v>
      </c>
      <c r="O35" s="194" t="s">
        <v>251</v>
      </c>
      <c r="P35" s="195" t="s">
        <v>250</v>
      </c>
      <c r="Q35" s="196" t="s">
        <v>252</v>
      </c>
      <c r="R35" s="194" t="s">
        <v>251</v>
      </c>
      <c r="S35" s="195" t="s">
        <v>250</v>
      </c>
      <c r="T35" s="196" t="s">
        <v>252</v>
      </c>
    </row>
    <row r="36" spans="2:29" ht="15">
      <c r="B36" s="185" t="s">
        <v>29</v>
      </c>
      <c r="C36" s="187">
        <f>'Segmenty działalności Q'!C19</f>
        <v>-730.1999999999998</v>
      </c>
      <c r="D36" s="186">
        <v>-688.2</v>
      </c>
      <c r="E36" s="186">
        <v>-767</v>
      </c>
      <c r="F36" s="211">
        <v>-4071</v>
      </c>
      <c r="G36" s="186">
        <v>-79</v>
      </c>
      <c r="H36" s="187">
        <v>-4150</v>
      </c>
      <c r="I36" s="186">
        <v>-1155</v>
      </c>
      <c r="J36" s="186">
        <v>-29</v>
      </c>
      <c r="K36" s="187">
        <v>-1184</v>
      </c>
      <c r="L36" s="186">
        <v>-697</v>
      </c>
      <c r="M36" s="186">
        <v>-5</v>
      </c>
      <c r="N36" s="187">
        <v>-702</v>
      </c>
      <c r="O36" s="186">
        <v>-1506</v>
      </c>
      <c r="P36" s="186">
        <v>1</v>
      </c>
      <c r="Q36" s="187">
        <v>-1505</v>
      </c>
      <c r="R36" s="186">
        <v>-713</v>
      </c>
      <c r="S36" s="186">
        <v>-46</v>
      </c>
      <c r="T36" s="187">
        <v>-759</v>
      </c>
      <c r="AC36" s="188"/>
    </row>
    <row r="37" spans="2:29" ht="15">
      <c r="B37" s="185" t="s">
        <v>28</v>
      </c>
      <c r="C37" s="187">
        <f>'Segmenty działalności Q'!D19</f>
        <v>-5381.4000000000015</v>
      </c>
      <c r="D37" s="186">
        <v>-6207.3</v>
      </c>
      <c r="E37" s="186">
        <v>-9624</v>
      </c>
      <c r="F37" s="211">
        <v>-27021</v>
      </c>
      <c r="G37" s="186">
        <v>-751</v>
      </c>
      <c r="H37" s="187">
        <v>-27772</v>
      </c>
      <c r="I37" s="186">
        <v>-7984</v>
      </c>
      <c r="J37" s="186">
        <v>-318</v>
      </c>
      <c r="K37" s="187">
        <v>-8302</v>
      </c>
      <c r="L37" s="186">
        <v>-4800</v>
      </c>
      <c r="M37" s="186">
        <v>-118</v>
      </c>
      <c r="N37" s="187">
        <v>-4918</v>
      </c>
      <c r="O37" s="186">
        <v>-5217</v>
      </c>
      <c r="P37" s="186">
        <v>-89</v>
      </c>
      <c r="Q37" s="187">
        <v>-5306</v>
      </c>
      <c r="R37" s="186">
        <v>-9020</v>
      </c>
      <c r="S37" s="186">
        <v>-226</v>
      </c>
      <c r="T37" s="187">
        <v>-9246</v>
      </c>
      <c r="AC37" s="188"/>
    </row>
    <row r="38" spans="2:29" ht="15">
      <c r="B38" s="185" t="s">
        <v>21</v>
      </c>
      <c r="C38" s="187">
        <f>'Segmenty działalności Q'!E19</f>
        <v>-732.0999999999999</v>
      </c>
      <c r="D38" s="186">
        <v>-678.6</v>
      </c>
      <c r="E38" s="186">
        <v>-1008</v>
      </c>
      <c r="F38" s="211">
        <v>-3280</v>
      </c>
      <c r="G38" s="186">
        <v>0</v>
      </c>
      <c r="H38" s="187">
        <v>-3280</v>
      </c>
      <c r="I38" s="186">
        <v>-1059</v>
      </c>
      <c r="J38" s="186">
        <v>0</v>
      </c>
      <c r="K38" s="187">
        <v>-1059</v>
      </c>
      <c r="L38" s="186">
        <v>-727</v>
      </c>
      <c r="M38" s="186">
        <v>0</v>
      </c>
      <c r="N38" s="187">
        <v>-727</v>
      </c>
      <c r="O38" s="186">
        <v>-630</v>
      </c>
      <c r="P38" s="186">
        <v>0</v>
      </c>
      <c r="Q38" s="187">
        <v>-630</v>
      </c>
      <c r="R38" s="186">
        <v>-864</v>
      </c>
      <c r="S38" s="186">
        <v>0</v>
      </c>
      <c r="T38" s="187">
        <v>-864</v>
      </c>
      <c r="AC38" s="188"/>
    </row>
    <row r="39" spans="2:29" ht="15">
      <c r="B39" s="185" t="s">
        <v>33</v>
      </c>
      <c r="C39" s="187">
        <f>'Segmenty działalności Q'!F19</f>
        <v>-349.4000000000001</v>
      </c>
      <c r="D39" s="186">
        <v>-327.7</v>
      </c>
      <c r="E39" s="186">
        <v>-558</v>
      </c>
      <c r="F39" s="211">
        <v>-1796</v>
      </c>
      <c r="G39" s="186">
        <v>0</v>
      </c>
      <c r="H39" s="187">
        <v>-1796</v>
      </c>
      <c r="I39" s="186">
        <v>-657</v>
      </c>
      <c r="J39" s="186">
        <v>0</v>
      </c>
      <c r="K39" s="187">
        <v>-657</v>
      </c>
      <c r="L39" s="186">
        <v>-290</v>
      </c>
      <c r="M39" s="186">
        <v>0</v>
      </c>
      <c r="N39" s="187">
        <v>-290</v>
      </c>
      <c r="O39" s="186">
        <v>-373</v>
      </c>
      <c r="P39" s="186">
        <v>0</v>
      </c>
      <c r="Q39" s="187">
        <v>-373</v>
      </c>
      <c r="R39" s="186">
        <v>-476</v>
      </c>
      <c r="S39" s="186">
        <v>0</v>
      </c>
      <c r="T39" s="187">
        <v>-476</v>
      </c>
      <c r="AC39" s="188"/>
    </row>
    <row r="40" spans="2:29" ht="15">
      <c r="B40" s="189" t="s">
        <v>249</v>
      </c>
      <c r="C40" s="187">
        <f>'Segmenty działalności Q'!G19</f>
        <v>-155.7</v>
      </c>
      <c r="D40" s="186">
        <v>-153.1</v>
      </c>
      <c r="E40" s="186">
        <v>-152</v>
      </c>
      <c r="F40" s="211">
        <v>-316</v>
      </c>
      <c r="G40" s="186">
        <v>-290</v>
      </c>
      <c r="H40" s="187">
        <v>-606</v>
      </c>
      <c r="I40" s="186">
        <v>-101</v>
      </c>
      <c r="J40" s="186">
        <v>-74</v>
      </c>
      <c r="K40" s="187">
        <v>-175</v>
      </c>
      <c r="L40" s="186">
        <v>-74</v>
      </c>
      <c r="M40" s="186">
        <v>-67</v>
      </c>
      <c r="N40" s="187">
        <v>-141</v>
      </c>
      <c r="O40" s="186">
        <v>-80</v>
      </c>
      <c r="P40" s="186">
        <v>-81</v>
      </c>
      <c r="Q40" s="187">
        <v>-161</v>
      </c>
      <c r="R40" s="186">
        <v>-61</v>
      </c>
      <c r="S40" s="186">
        <v>-68</v>
      </c>
      <c r="T40" s="187">
        <v>-129</v>
      </c>
      <c r="AC40" s="188"/>
    </row>
    <row r="41" spans="2:29" ht="15">
      <c r="B41" s="189" t="s">
        <v>22</v>
      </c>
      <c r="C41" s="187">
        <f>'Segmenty działalności Q'!H19</f>
        <v>1691.3999999999996</v>
      </c>
      <c r="D41" s="186">
        <v>1658.7</v>
      </c>
      <c r="E41" s="186">
        <v>2531</v>
      </c>
      <c r="F41" s="211">
        <v>6648</v>
      </c>
      <c r="G41" s="186">
        <v>1120</v>
      </c>
      <c r="H41" s="187">
        <v>7768</v>
      </c>
      <c r="I41" s="186">
        <v>1858</v>
      </c>
      <c r="J41" s="186">
        <v>421</v>
      </c>
      <c r="K41" s="187">
        <v>2279</v>
      </c>
      <c r="L41" s="186">
        <v>1406</v>
      </c>
      <c r="M41" s="186">
        <v>190</v>
      </c>
      <c r="N41" s="187">
        <v>1596</v>
      </c>
      <c r="O41" s="186">
        <v>1509</v>
      </c>
      <c r="P41" s="186">
        <v>169</v>
      </c>
      <c r="Q41" s="187">
        <v>1678</v>
      </c>
      <c r="R41" s="186">
        <v>1875</v>
      </c>
      <c r="S41" s="186">
        <v>340</v>
      </c>
      <c r="T41" s="187">
        <v>2215</v>
      </c>
      <c r="AC41" s="188"/>
    </row>
    <row r="42" spans="2:20" ht="15">
      <c r="B42" s="189" t="s">
        <v>27</v>
      </c>
      <c r="C42" s="187">
        <f>'Segmenty działalności Q'!I19</f>
        <v>-5657</v>
      </c>
      <c r="D42" s="186">
        <v>-6397</v>
      </c>
      <c r="E42" s="186">
        <v>-9578</v>
      </c>
      <c r="F42" s="211">
        <v>-29836</v>
      </c>
      <c r="G42" s="186">
        <v>0</v>
      </c>
      <c r="H42" s="187">
        <v>-29836</v>
      </c>
      <c r="I42" s="186">
        <v>-9098</v>
      </c>
      <c r="J42" s="186">
        <v>0</v>
      </c>
      <c r="K42" s="187">
        <v>-9098</v>
      </c>
      <c r="L42" s="186">
        <v>-5182</v>
      </c>
      <c r="M42" s="186">
        <v>0</v>
      </c>
      <c r="N42" s="187">
        <v>-5182</v>
      </c>
      <c r="O42" s="186">
        <v>-6297</v>
      </c>
      <c r="P42" s="186">
        <v>0</v>
      </c>
      <c r="Q42" s="187">
        <v>-6297</v>
      </c>
      <c r="R42" s="186">
        <v>-9259</v>
      </c>
      <c r="S42" s="186">
        <v>0</v>
      </c>
      <c r="T42" s="187">
        <v>-9259</v>
      </c>
    </row>
    <row r="44" spans="2:20" s="191" customFormat="1" ht="12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s="191" customFormat="1" ht="23.25">
      <c r="B45" s="183" t="s">
        <v>263</v>
      </c>
      <c r="C45" s="220" t="s">
        <v>292</v>
      </c>
      <c r="D45" s="220" t="s">
        <v>280</v>
      </c>
      <c r="E45" s="189" t="s">
        <v>264</v>
      </c>
      <c r="F45" s="229" t="s">
        <v>102</v>
      </c>
      <c r="G45" s="229"/>
      <c r="H45" s="229"/>
      <c r="I45" s="229" t="s">
        <v>101</v>
      </c>
      <c r="J45" s="229"/>
      <c r="K45" s="229"/>
      <c r="L45" s="229" t="s">
        <v>100</v>
      </c>
      <c r="M45" s="229"/>
      <c r="N45" s="229"/>
      <c r="O45" s="229" t="s">
        <v>97</v>
      </c>
      <c r="P45" s="229"/>
      <c r="Q45" s="229"/>
      <c r="R45" s="229" t="s">
        <v>96</v>
      </c>
      <c r="S45" s="229"/>
      <c r="T45" s="229"/>
    </row>
    <row r="46" spans="2:20" s="191" customFormat="1" ht="12.75">
      <c r="B46" s="180"/>
      <c r="C46" s="221" t="s">
        <v>162</v>
      </c>
      <c r="D46" s="221" t="s">
        <v>162</v>
      </c>
      <c r="E46" s="192" t="s">
        <v>162</v>
      </c>
      <c r="F46" s="228" t="s">
        <v>162</v>
      </c>
      <c r="G46" s="228"/>
      <c r="H46" s="228"/>
      <c r="I46" s="228" t="s">
        <v>162</v>
      </c>
      <c r="J46" s="228"/>
      <c r="K46" s="228"/>
      <c r="L46" s="228" t="s">
        <v>162</v>
      </c>
      <c r="M46" s="228"/>
      <c r="N46" s="228"/>
      <c r="O46" s="228" t="s">
        <v>162</v>
      </c>
      <c r="P46" s="228"/>
      <c r="Q46" s="228"/>
      <c r="R46" s="228" t="s">
        <v>162</v>
      </c>
      <c r="S46" s="228"/>
      <c r="T46" s="228"/>
    </row>
    <row r="47" spans="2:20" s="191" customFormat="1" ht="26.25" thickBot="1">
      <c r="B47" s="193"/>
      <c r="C47" s="196"/>
      <c r="D47" s="209"/>
      <c r="E47" s="209"/>
      <c r="F47" s="210" t="s">
        <v>251</v>
      </c>
      <c r="G47" s="195" t="s">
        <v>250</v>
      </c>
      <c r="H47" s="196" t="s">
        <v>252</v>
      </c>
      <c r="I47" s="194" t="s">
        <v>251</v>
      </c>
      <c r="J47" s="195" t="s">
        <v>250</v>
      </c>
      <c r="K47" s="196" t="s">
        <v>252</v>
      </c>
      <c r="L47" s="194" t="s">
        <v>251</v>
      </c>
      <c r="M47" s="195" t="s">
        <v>250</v>
      </c>
      <c r="N47" s="196" t="s">
        <v>252</v>
      </c>
      <c r="O47" s="194" t="s">
        <v>251</v>
      </c>
      <c r="P47" s="195" t="s">
        <v>250</v>
      </c>
      <c r="Q47" s="196" t="s">
        <v>252</v>
      </c>
      <c r="R47" s="194" t="s">
        <v>251</v>
      </c>
      <c r="S47" s="195" t="s">
        <v>250</v>
      </c>
      <c r="T47" s="196" t="s">
        <v>252</v>
      </c>
    </row>
    <row r="48" spans="2:20" s="191" customFormat="1" ht="15">
      <c r="B48" s="185" t="s">
        <v>29</v>
      </c>
      <c r="C48" s="187">
        <f>'Segmenty działalności Q'!C21</f>
        <v>540</v>
      </c>
      <c r="D48" s="186">
        <v>606</v>
      </c>
      <c r="E48" s="186">
        <v>1084</v>
      </c>
      <c r="F48" s="211">
        <v>220</v>
      </c>
      <c r="G48" s="186">
        <v>918</v>
      </c>
      <c r="H48" s="187">
        <v>1138</v>
      </c>
      <c r="I48" s="186">
        <v>40</v>
      </c>
      <c r="J48" s="186">
        <v>362</v>
      </c>
      <c r="K48" s="187">
        <v>402</v>
      </c>
      <c r="L48" s="186">
        <v>260</v>
      </c>
      <c r="M48" s="186">
        <v>157</v>
      </c>
      <c r="N48" s="187">
        <v>417</v>
      </c>
      <c r="O48" s="186">
        <v>-412</v>
      </c>
      <c r="P48" s="186">
        <v>139</v>
      </c>
      <c r="Q48" s="187">
        <v>-273</v>
      </c>
      <c r="R48" s="186">
        <v>332</v>
      </c>
      <c r="S48" s="186">
        <v>260</v>
      </c>
      <c r="T48" s="187">
        <v>592</v>
      </c>
    </row>
    <row r="49" spans="2:20" s="191" customFormat="1" ht="15">
      <c r="B49" s="185" t="s">
        <v>28</v>
      </c>
      <c r="C49" s="187">
        <f>'Segmenty działalności Q'!D21</f>
        <v>-331</v>
      </c>
      <c r="D49" s="186">
        <v>-321</v>
      </c>
      <c r="E49" s="186">
        <v>308</v>
      </c>
      <c r="F49" s="211">
        <v>1159</v>
      </c>
      <c r="G49" s="186">
        <v>-751</v>
      </c>
      <c r="H49" s="187">
        <v>408</v>
      </c>
      <c r="I49" s="186">
        <v>586</v>
      </c>
      <c r="J49" s="186">
        <v>-315</v>
      </c>
      <c r="K49" s="187">
        <v>271</v>
      </c>
      <c r="L49" s="186">
        <v>-73</v>
      </c>
      <c r="M49" s="186">
        <v>-120</v>
      </c>
      <c r="N49" s="187">
        <v>-193</v>
      </c>
      <c r="O49" s="186">
        <v>47</v>
      </c>
      <c r="P49" s="186">
        <v>-91</v>
      </c>
      <c r="Q49" s="187">
        <v>-44</v>
      </c>
      <c r="R49" s="186">
        <v>599</v>
      </c>
      <c r="S49" s="186">
        <v>-225</v>
      </c>
      <c r="T49" s="187">
        <v>374</v>
      </c>
    </row>
    <row r="50" spans="2:20" s="191" customFormat="1" ht="15">
      <c r="B50" s="185" t="s">
        <v>21</v>
      </c>
      <c r="C50" s="187">
        <f>'Segmenty działalności Q'!E21</f>
        <v>353</v>
      </c>
      <c r="D50" s="186">
        <v>463</v>
      </c>
      <c r="E50" s="186">
        <v>461</v>
      </c>
      <c r="F50" s="211">
        <v>1635</v>
      </c>
      <c r="G50" s="186">
        <v>0</v>
      </c>
      <c r="H50" s="187">
        <v>1635</v>
      </c>
      <c r="I50" s="186">
        <v>357</v>
      </c>
      <c r="J50" s="186">
        <v>0</v>
      </c>
      <c r="K50" s="187">
        <v>357</v>
      </c>
      <c r="L50" s="186">
        <v>310</v>
      </c>
      <c r="M50" s="186">
        <v>0</v>
      </c>
      <c r="N50" s="187">
        <v>310</v>
      </c>
      <c r="O50" s="186">
        <v>435</v>
      </c>
      <c r="P50" s="186">
        <v>0</v>
      </c>
      <c r="Q50" s="187">
        <v>435</v>
      </c>
      <c r="R50" s="186">
        <v>533</v>
      </c>
      <c r="S50" s="186">
        <v>0</v>
      </c>
      <c r="T50" s="187">
        <v>533</v>
      </c>
    </row>
    <row r="51" spans="2:20" s="191" customFormat="1" ht="15">
      <c r="B51" s="185" t="s">
        <v>33</v>
      </c>
      <c r="C51" s="187">
        <f>'Segmenty działalności Q'!F21</f>
        <v>-88</v>
      </c>
      <c r="D51" s="186">
        <v>81</v>
      </c>
      <c r="E51" s="186">
        <v>301</v>
      </c>
      <c r="F51" s="211">
        <v>399</v>
      </c>
      <c r="G51" s="186">
        <v>0</v>
      </c>
      <c r="H51" s="187">
        <v>399</v>
      </c>
      <c r="I51" s="186">
        <v>100</v>
      </c>
      <c r="J51" s="186">
        <v>0</v>
      </c>
      <c r="K51" s="187">
        <v>100</v>
      </c>
      <c r="L51" s="186">
        <v>25</v>
      </c>
      <c r="M51" s="186">
        <v>0</v>
      </c>
      <c r="N51" s="187">
        <v>25</v>
      </c>
      <c r="O51" s="186">
        <v>8</v>
      </c>
      <c r="P51" s="186">
        <v>0</v>
      </c>
      <c r="Q51" s="187">
        <v>8</v>
      </c>
      <c r="R51" s="186">
        <v>266</v>
      </c>
      <c r="S51" s="186">
        <v>0</v>
      </c>
      <c r="T51" s="187">
        <v>266</v>
      </c>
    </row>
    <row r="52" spans="2:20" s="191" customFormat="1" ht="15">
      <c r="B52" s="189" t="s">
        <v>249</v>
      </c>
      <c r="C52" s="187">
        <f>'Segmenty działalności Q'!G21</f>
        <v>-57</v>
      </c>
      <c r="D52" s="186">
        <v>-66</v>
      </c>
      <c r="E52" s="186">
        <v>-80</v>
      </c>
      <c r="F52" s="211">
        <v>-76</v>
      </c>
      <c r="G52" s="186">
        <v>-168</v>
      </c>
      <c r="H52" s="187">
        <v>-244</v>
      </c>
      <c r="I52" s="186">
        <v>-45</v>
      </c>
      <c r="J52" s="186">
        <v>-48</v>
      </c>
      <c r="K52" s="187">
        <v>-93</v>
      </c>
      <c r="L52" s="186">
        <v>-10</v>
      </c>
      <c r="M52" s="186">
        <v>-36</v>
      </c>
      <c r="N52" s="187">
        <v>-46</v>
      </c>
      <c r="O52" s="186">
        <v>-7</v>
      </c>
      <c r="P52" s="186">
        <v>-49</v>
      </c>
      <c r="Q52" s="187">
        <v>-56</v>
      </c>
      <c r="R52" s="186">
        <v>-14</v>
      </c>
      <c r="S52" s="186">
        <v>-35</v>
      </c>
      <c r="T52" s="187">
        <v>-49</v>
      </c>
    </row>
    <row r="53" spans="2:20" s="191" customFormat="1" ht="15">
      <c r="B53" s="189" t="s">
        <v>22</v>
      </c>
      <c r="C53" s="187">
        <f>'Segmenty działalności Q'!H21</f>
        <v>1</v>
      </c>
      <c r="D53" s="186">
        <v>5</v>
      </c>
      <c r="E53" s="186">
        <v>0</v>
      </c>
      <c r="F53" s="211">
        <v>23</v>
      </c>
      <c r="G53" s="186">
        <v>1</v>
      </c>
      <c r="H53" s="187">
        <v>24</v>
      </c>
      <c r="I53" s="186">
        <v>10</v>
      </c>
      <c r="J53" s="186">
        <v>1</v>
      </c>
      <c r="K53" s="187">
        <v>11</v>
      </c>
      <c r="L53" s="186">
        <v>6</v>
      </c>
      <c r="M53" s="186">
        <v>-1</v>
      </c>
      <c r="N53" s="187">
        <v>5</v>
      </c>
      <c r="O53" s="186">
        <v>2</v>
      </c>
      <c r="P53" s="186">
        <v>1</v>
      </c>
      <c r="Q53" s="187">
        <v>3</v>
      </c>
      <c r="R53" s="186">
        <v>5</v>
      </c>
      <c r="S53" s="186">
        <v>0</v>
      </c>
      <c r="T53" s="187">
        <v>5</v>
      </c>
    </row>
    <row r="54" spans="2:20" s="191" customFormat="1" ht="15">
      <c r="B54" s="189" t="s">
        <v>27</v>
      </c>
      <c r="C54" s="187">
        <f>'Segmenty działalności Q'!I21</f>
        <v>418</v>
      </c>
      <c r="D54" s="186">
        <v>768</v>
      </c>
      <c r="E54" s="186">
        <v>2074</v>
      </c>
      <c r="F54" s="211">
        <v>3360</v>
      </c>
      <c r="G54" s="186">
        <v>0</v>
      </c>
      <c r="H54" s="187">
        <v>3360</v>
      </c>
      <c r="I54" s="186">
        <v>1048</v>
      </c>
      <c r="J54" s="186">
        <v>0</v>
      </c>
      <c r="K54" s="187">
        <v>1048</v>
      </c>
      <c r="L54" s="186">
        <v>518</v>
      </c>
      <c r="M54" s="186">
        <v>0</v>
      </c>
      <c r="N54" s="187">
        <v>518</v>
      </c>
      <c r="O54" s="186">
        <v>73</v>
      </c>
      <c r="P54" s="186">
        <v>0</v>
      </c>
      <c r="Q54" s="187">
        <v>73</v>
      </c>
      <c r="R54" s="186">
        <v>1721</v>
      </c>
      <c r="S54" s="186">
        <v>0</v>
      </c>
      <c r="T54" s="187">
        <v>1721</v>
      </c>
    </row>
    <row r="55" spans="2:20" s="191" customFormat="1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s="191" customFormat="1" ht="12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23.25">
      <c r="B57" s="183" t="s">
        <v>24</v>
      </c>
      <c r="C57" s="220" t="s">
        <v>292</v>
      </c>
      <c r="D57" s="220" t="s">
        <v>280</v>
      </c>
      <c r="E57" s="189" t="s">
        <v>264</v>
      </c>
      <c r="F57" s="229" t="s">
        <v>102</v>
      </c>
      <c r="G57" s="229"/>
      <c r="H57" s="229"/>
      <c r="I57" s="229" t="s">
        <v>101</v>
      </c>
      <c r="J57" s="229"/>
      <c r="K57" s="229"/>
      <c r="L57" s="229" t="s">
        <v>100</v>
      </c>
      <c r="M57" s="229"/>
      <c r="N57" s="229"/>
      <c r="O57" s="229" t="s">
        <v>97</v>
      </c>
      <c r="P57" s="229"/>
      <c r="Q57" s="229"/>
      <c r="R57" s="229" t="s">
        <v>96</v>
      </c>
      <c r="S57" s="229"/>
      <c r="T57" s="229"/>
    </row>
    <row r="58" spans="3:20" ht="12.75">
      <c r="C58" s="221" t="s">
        <v>162</v>
      </c>
      <c r="D58" s="221" t="s">
        <v>162</v>
      </c>
      <c r="E58" s="192" t="s">
        <v>162</v>
      </c>
      <c r="F58" s="228" t="s">
        <v>162</v>
      </c>
      <c r="G58" s="228"/>
      <c r="H58" s="228"/>
      <c r="I58" s="228" t="s">
        <v>162</v>
      </c>
      <c r="J58" s="228"/>
      <c r="K58" s="228"/>
      <c r="L58" s="228" t="s">
        <v>162</v>
      </c>
      <c r="M58" s="228"/>
      <c r="N58" s="228"/>
      <c r="O58" s="228" t="s">
        <v>162</v>
      </c>
      <c r="P58" s="228"/>
      <c r="Q58" s="228"/>
      <c r="R58" s="228" t="s">
        <v>162</v>
      </c>
      <c r="S58" s="228"/>
      <c r="T58" s="228"/>
    </row>
    <row r="59" spans="2:20" ht="26.25" thickBot="1">
      <c r="B59" s="193"/>
      <c r="C59" s="196"/>
      <c r="D59" s="209"/>
      <c r="E59" s="209"/>
      <c r="F59" s="210" t="s">
        <v>251</v>
      </c>
      <c r="G59" s="195" t="s">
        <v>250</v>
      </c>
      <c r="H59" s="196" t="s">
        <v>252</v>
      </c>
      <c r="I59" s="194" t="s">
        <v>251</v>
      </c>
      <c r="J59" s="195" t="s">
        <v>250</v>
      </c>
      <c r="K59" s="196" t="s">
        <v>252</v>
      </c>
      <c r="L59" s="194" t="s">
        <v>251</v>
      </c>
      <c r="M59" s="195" t="s">
        <v>250</v>
      </c>
      <c r="N59" s="196" t="s">
        <v>252</v>
      </c>
      <c r="O59" s="194" t="s">
        <v>251</v>
      </c>
      <c r="P59" s="195" t="s">
        <v>250</v>
      </c>
      <c r="Q59" s="196" t="s">
        <v>252</v>
      </c>
      <c r="R59" s="194" t="s">
        <v>251</v>
      </c>
      <c r="S59" s="195" t="s">
        <v>250</v>
      </c>
      <c r="T59" s="196" t="s">
        <v>252</v>
      </c>
    </row>
    <row r="60" spans="2:20" ht="15">
      <c r="B60" s="185" t="s">
        <v>29</v>
      </c>
      <c r="C60" s="187">
        <f>'Segmenty działalności Q'!C11</f>
        <v>-257.6</v>
      </c>
      <c r="D60" s="186">
        <v>-256.9</v>
      </c>
      <c r="E60" s="186">
        <v>-292</v>
      </c>
      <c r="F60" s="211">
        <v>-1065</v>
      </c>
      <c r="G60" s="186">
        <v>-3</v>
      </c>
      <c r="H60" s="187">
        <v>-1068</v>
      </c>
      <c r="I60" s="186">
        <v>-255</v>
      </c>
      <c r="J60" s="186">
        <v>0</v>
      </c>
      <c r="K60" s="187">
        <v>-255</v>
      </c>
      <c r="L60" s="186">
        <v>-234</v>
      </c>
      <c r="M60" s="186">
        <v>-2</v>
      </c>
      <c r="N60" s="187">
        <v>-236</v>
      </c>
      <c r="O60" s="186">
        <v>-289</v>
      </c>
      <c r="P60" s="186">
        <v>-1</v>
      </c>
      <c r="Q60" s="187">
        <v>-290</v>
      </c>
      <c r="R60" s="186">
        <v>-287</v>
      </c>
      <c r="S60" s="186">
        <v>0</v>
      </c>
      <c r="T60" s="187">
        <v>-287</v>
      </c>
    </row>
    <row r="61" spans="2:20" ht="15">
      <c r="B61" s="185" t="s">
        <v>28</v>
      </c>
      <c r="C61" s="187">
        <f>'Segmenty działalności Q'!D11</f>
        <v>-51.7</v>
      </c>
      <c r="D61" s="186">
        <v>-52.3</v>
      </c>
      <c r="E61" s="186">
        <v>-50</v>
      </c>
      <c r="F61" s="211">
        <v>-251</v>
      </c>
      <c r="G61" s="186">
        <v>45</v>
      </c>
      <c r="H61" s="187">
        <v>-206</v>
      </c>
      <c r="I61" s="186">
        <v>-62</v>
      </c>
      <c r="J61" s="186">
        <v>9</v>
      </c>
      <c r="K61" s="187">
        <v>-53</v>
      </c>
      <c r="L61" s="186">
        <v>-65</v>
      </c>
      <c r="M61" s="186">
        <v>13</v>
      </c>
      <c r="N61" s="187">
        <v>-52</v>
      </c>
      <c r="O61" s="186">
        <v>-63</v>
      </c>
      <c r="P61" s="186">
        <v>11</v>
      </c>
      <c r="Q61" s="187">
        <v>-52</v>
      </c>
      <c r="R61" s="186">
        <v>-61</v>
      </c>
      <c r="S61" s="186">
        <v>12</v>
      </c>
      <c r="T61" s="187">
        <v>-49</v>
      </c>
    </row>
    <row r="62" spans="2:20" ht="15">
      <c r="B62" s="185" t="s">
        <v>21</v>
      </c>
      <c r="C62" s="187">
        <f>'Segmenty działalności Q'!E11</f>
        <v>-227.89999999999998</v>
      </c>
      <c r="D62" s="186">
        <v>-228.7</v>
      </c>
      <c r="E62" s="186">
        <v>-231</v>
      </c>
      <c r="F62" s="211">
        <v>-924</v>
      </c>
      <c r="G62" s="186">
        <v>0</v>
      </c>
      <c r="H62" s="187">
        <v>-924</v>
      </c>
      <c r="I62" s="186">
        <v>-237</v>
      </c>
      <c r="J62" s="186">
        <v>0</v>
      </c>
      <c r="K62" s="187">
        <v>-237</v>
      </c>
      <c r="L62" s="186">
        <v>-232</v>
      </c>
      <c r="M62" s="186">
        <v>0</v>
      </c>
      <c r="N62" s="187">
        <v>-232</v>
      </c>
      <c r="O62" s="186">
        <v>-230</v>
      </c>
      <c r="P62" s="186">
        <v>0</v>
      </c>
      <c r="Q62" s="187">
        <v>-230</v>
      </c>
      <c r="R62" s="186">
        <v>-225</v>
      </c>
      <c r="S62" s="186">
        <v>0</v>
      </c>
      <c r="T62" s="187">
        <v>-225</v>
      </c>
    </row>
    <row r="63" spans="2:20" ht="15">
      <c r="B63" s="185" t="s">
        <v>33</v>
      </c>
      <c r="C63" s="187">
        <f>'Segmenty działalności Q'!F11</f>
        <v>-110.1</v>
      </c>
      <c r="D63" s="186">
        <v>-89.9</v>
      </c>
      <c r="E63" s="186">
        <v>-108</v>
      </c>
      <c r="F63" s="211">
        <v>-360</v>
      </c>
      <c r="G63" s="186">
        <v>0</v>
      </c>
      <c r="H63" s="187">
        <v>-360</v>
      </c>
      <c r="I63" s="186">
        <v>-99</v>
      </c>
      <c r="J63" s="186">
        <v>0</v>
      </c>
      <c r="K63" s="187">
        <v>-99</v>
      </c>
      <c r="L63" s="186">
        <v>-85</v>
      </c>
      <c r="M63" s="186">
        <v>0</v>
      </c>
      <c r="N63" s="187">
        <v>-85</v>
      </c>
      <c r="O63" s="186">
        <v>-80</v>
      </c>
      <c r="P63" s="186">
        <v>0</v>
      </c>
      <c r="Q63" s="187">
        <v>-80</v>
      </c>
      <c r="R63" s="186">
        <v>-96</v>
      </c>
      <c r="S63" s="186">
        <v>0</v>
      </c>
      <c r="T63" s="187">
        <v>-96</v>
      </c>
    </row>
    <row r="64" spans="2:20" ht="15">
      <c r="B64" s="189" t="s">
        <v>249</v>
      </c>
      <c r="C64" s="187">
        <f>'Segmenty działalności Q'!G11</f>
        <v>-14.2</v>
      </c>
      <c r="D64" s="186">
        <v>-12.3</v>
      </c>
      <c r="E64" s="186">
        <v>-14</v>
      </c>
      <c r="F64" s="211">
        <v>-15</v>
      </c>
      <c r="G64" s="186">
        <v>-43</v>
      </c>
      <c r="H64" s="187">
        <v>-58</v>
      </c>
      <c r="I64" s="186">
        <v>-5</v>
      </c>
      <c r="J64" s="186">
        <v>-10</v>
      </c>
      <c r="K64" s="187">
        <v>-15</v>
      </c>
      <c r="L64" s="186">
        <v>-4</v>
      </c>
      <c r="M64" s="186">
        <v>-10</v>
      </c>
      <c r="N64" s="187">
        <v>-14</v>
      </c>
      <c r="O64" s="186">
        <v>-2</v>
      </c>
      <c r="P64" s="186">
        <v>-11</v>
      </c>
      <c r="Q64" s="187">
        <v>-13</v>
      </c>
      <c r="R64" s="186">
        <v>-4</v>
      </c>
      <c r="S64" s="186">
        <v>-12</v>
      </c>
      <c r="T64" s="187">
        <v>-16</v>
      </c>
    </row>
    <row r="65" spans="2:20" ht="15">
      <c r="B65" s="189" t="s">
        <v>22</v>
      </c>
      <c r="C65" s="187">
        <f>'Segmenty działalności Q'!H11</f>
        <v>1</v>
      </c>
      <c r="D65" s="186">
        <v>0</v>
      </c>
      <c r="E65" s="186">
        <v>0</v>
      </c>
      <c r="F65" s="211">
        <v>1</v>
      </c>
      <c r="G65" s="186">
        <v>1</v>
      </c>
      <c r="H65" s="187">
        <v>2</v>
      </c>
      <c r="I65" s="186">
        <v>-1</v>
      </c>
      <c r="J65" s="186">
        <v>1</v>
      </c>
      <c r="K65" s="187">
        <v>0</v>
      </c>
      <c r="L65" s="186">
        <v>1</v>
      </c>
      <c r="M65" s="186">
        <v>-1</v>
      </c>
      <c r="N65" s="187">
        <v>0</v>
      </c>
      <c r="O65" s="186">
        <v>0</v>
      </c>
      <c r="P65" s="186">
        <v>1</v>
      </c>
      <c r="Q65" s="187">
        <v>1</v>
      </c>
      <c r="R65" s="186">
        <v>1</v>
      </c>
      <c r="S65" s="186">
        <v>0</v>
      </c>
      <c r="T65" s="187">
        <v>1</v>
      </c>
    </row>
    <row r="66" spans="2:20" ht="15">
      <c r="B66" s="189" t="s">
        <v>27</v>
      </c>
      <c r="C66" s="187">
        <f>'Segmenty działalności Q'!I11</f>
        <v>-661</v>
      </c>
      <c r="D66" s="186">
        <v>-640</v>
      </c>
      <c r="E66" s="186">
        <v>-695</v>
      </c>
      <c r="F66" s="211">
        <v>-2614</v>
      </c>
      <c r="G66" s="186">
        <v>0</v>
      </c>
      <c r="H66" s="187">
        <v>-2614</v>
      </c>
      <c r="I66" s="186">
        <v>-659</v>
      </c>
      <c r="J66" s="186">
        <v>0</v>
      </c>
      <c r="K66" s="187">
        <v>-659</v>
      </c>
      <c r="L66" s="186">
        <v>-619</v>
      </c>
      <c r="M66" s="186">
        <v>0</v>
      </c>
      <c r="N66" s="187">
        <v>-619</v>
      </c>
      <c r="O66" s="186">
        <v>-664</v>
      </c>
      <c r="P66" s="186">
        <v>0</v>
      </c>
      <c r="Q66" s="187">
        <v>-664</v>
      </c>
      <c r="R66" s="186">
        <v>-672</v>
      </c>
      <c r="S66" s="186">
        <v>0</v>
      </c>
      <c r="T66" s="187">
        <v>-672</v>
      </c>
    </row>
  </sheetData>
  <sheetProtection/>
  <mergeCells count="51">
    <mergeCell ref="R22:T22"/>
    <mergeCell ref="R34:T34"/>
    <mergeCell ref="C4:R4"/>
    <mergeCell ref="F9:H9"/>
    <mergeCell ref="I9:K9"/>
    <mergeCell ref="L9:N9"/>
    <mergeCell ref="O9:Q9"/>
    <mergeCell ref="F10:H10"/>
    <mergeCell ref="I10:K10"/>
    <mergeCell ref="R9:T9"/>
    <mergeCell ref="L10:N10"/>
    <mergeCell ref="R10:T10"/>
    <mergeCell ref="F21:H21"/>
    <mergeCell ref="I21:K21"/>
    <mergeCell ref="O10:Q10"/>
    <mergeCell ref="L21:N21"/>
    <mergeCell ref="R46:T46"/>
    <mergeCell ref="L34:N34"/>
    <mergeCell ref="O34:Q34"/>
    <mergeCell ref="I46:K46"/>
    <mergeCell ref="L46:N46"/>
    <mergeCell ref="O21:Q21"/>
    <mergeCell ref="R21:T21"/>
    <mergeCell ref="R33:T33"/>
    <mergeCell ref="O46:Q46"/>
    <mergeCell ref="R45:T45"/>
    <mergeCell ref="O33:Q33"/>
    <mergeCell ref="F46:H46"/>
    <mergeCell ref="O22:Q22"/>
    <mergeCell ref="L22:N22"/>
    <mergeCell ref="O45:Q45"/>
    <mergeCell ref="F22:H22"/>
    <mergeCell ref="I22:K22"/>
    <mergeCell ref="F34:H34"/>
    <mergeCell ref="I34:K34"/>
    <mergeCell ref="F45:H45"/>
    <mergeCell ref="F33:H33"/>
    <mergeCell ref="L33:N33"/>
    <mergeCell ref="I45:K45"/>
    <mergeCell ref="I33:K33"/>
    <mergeCell ref="F58:H58"/>
    <mergeCell ref="I58:K58"/>
    <mergeCell ref="F57:H57"/>
    <mergeCell ref="L58:N58"/>
    <mergeCell ref="L45:N45"/>
    <mergeCell ref="R58:T58"/>
    <mergeCell ref="L57:N57"/>
    <mergeCell ref="I57:K57"/>
    <mergeCell ref="O58:Q58"/>
    <mergeCell ref="O57:Q57"/>
    <mergeCell ref="R57:T57"/>
  </mergeCells>
  <conditionalFormatting sqref="G12:G17 G24:G29 G36:G41">
    <cfRule type="cellIs" priority="95" dxfId="1" operator="lessThan" stopIfTrue="1">
      <formula>0</formula>
    </cfRule>
    <cfRule type="cellIs" priority="96" dxfId="0" operator="greaterThan" stopIfTrue="1">
      <formula>0</formula>
    </cfRule>
  </conditionalFormatting>
  <conditionalFormatting sqref="J12:J17">
    <cfRule type="cellIs" priority="93" dxfId="1" operator="lessThan" stopIfTrue="1">
      <formula>0</formula>
    </cfRule>
    <cfRule type="cellIs" priority="94" dxfId="0" operator="greaterThan" stopIfTrue="1">
      <formula>0</formula>
    </cfRule>
  </conditionalFormatting>
  <conditionalFormatting sqref="J24:J29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J36:J41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M12:M17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M24:M29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M36:M41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P12:P17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S12:S17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S24:S29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P24:P29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P36:P41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S36:S41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G18:G19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J18:J1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M18:M19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P18:P19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S18:S1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G30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J30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M30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S30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P30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G42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J42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M42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S42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P42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G48:G53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J48:J53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M48:M53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P48:P53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S48:S53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G54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J54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M54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S5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P54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60:G65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J60:J65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M60:M65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P60:P65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S60:S65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G6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J6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M6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S6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P6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2" spans="2:11" ht="15.75" customHeight="1">
      <c r="B2" s="36"/>
      <c r="C2" s="36"/>
      <c r="D2" s="36"/>
      <c r="E2" s="36"/>
      <c r="G2" s="36"/>
      <c r="H2" s="36"/>
      <c r="I2" s="37"/>
      <c r="J2" s="37"/>
      <c r="K2" s="37"/>
    </row>
    <row r="3" ht="12.75">
      <c r="B3" s="2"/>
    </row>
    <row r="4" spans="2:17" ht="75.75" customHeight="1">
      <c r="B4" s="85" t="s">
        <v>29</v>
      </c>
      <c r="C4" s="87" t="s">
        <v>292</v>
      </c>
      <c r="D4" s="151" t="s">
        <v>280</v>
      </c>
      <c r="E4" s="151" t="s">
        <v>264</v>
      </c>
      <c r="F4" s="3"/>
      <c r="G4" s="136" t="s">
        <v>202</v>
      </c>
      <c r="H4" s="136" t="s">
        <v>203</v>
      </c>
      <c r="I4" s="87" t="s">
        <v>204</v>
      </c>
      <c r="J4" s="151" t="s">
        <v>205</v>
      </c>
      <c r="K4" s="151" t="s">
        <v>125</v>
      </c>
      <c r="L4" s="3"/>
      <c r="M4" s="3"/>
      <c r="N4" s="3"/>
      <c r="O4" s="3"/>
      <c r="P4" s="3"/>
      <c r="Q4" s="3"/>
    </row>
    <row r="5" spans="2:17" ht="12" customHeight="1">
      <c r="B5" s="83"/>
      <c r="C5" s="140" t="s">
        <v>162</v>
      </c>
      <c r="D5" s="138" t="s">
        <v>162</v>
      </c>
      <c r="E5" s="138" t="s">
        <v>162</v>
      </c>
      <c r="F5" s="3"/>
      <c r="G5" s="137" t="s">
        <v>162</v>
      </c>
      <c r="H5" s="137" t="s">
        <v>162</v>
      </c>
      <c r="I5" s="140" t="s">
        <v>162</v>
      </c>
      <c r="J5" s="138" t="s">
        <v>162</v>
      </c>
      <c r="K5" s="138" t="s">
        <v>162</v>
      </c>
      <c r="L5" s="3"/>
      <c r="M5" s="3"/>
      <c r="N5" s="3"/>
      <c r="O5" s="3"/>
      <c r="P5" s="3"/>
      <c r="Q5" s="3"/>
    </row>
    <row r="6" spans="2:17" ht="12" customHeight="1" thickBot="1">
      <c r="B6" s="141"/>
      <c r="C6" s="142"/>
      <c r="D6" s="145"/>
      <c r="E6" s="145"/>
      <c r="F6" s="130"/>
      <c r="G6" s="145" t="s">
        <v>121</v>
      </c>
      <c r="H6" s="145" t="s">
        <v>121</v>
      </c>
      <c r="I6" s="143" t="s">
        <v>121</v>
      </c>
      <c r="J6" s="145" t="s">
        <v>121</v>
      </c>
      <c r="K6" s="145" t="s">
        <v>121</v>
      </c>
      <c r="L6" s="130"/>
      <c r="M6" s="3"/>
      <c r="N6" s="3"/>
      <c r="O6" s="3"/>
      <c r="P6" s="3"/>
      <c r="Q6" s="3"/>
    </row>
    <row r="7" spans="2:13" ht="12.75" customHeight="1">
      <c r="B7" s="154" t="s">
        <v>17</v>
      </c>
      <c r="C7" s="173">
        <f>'Segmenty działalności Q'!$C8</f>
        <v>631</v>
      </c>
      <c r="D7" s="47">
        <v>674</v>
      </c>
      <c r="E7" s="47">
        <v>963</v>
      </c>
      <c r="G7" s="47">
        <v>2776</v>
      </c>
      <c r="H7" s="47">
        <v>794</v>
      </c>
      <c r="I7" s="173">
        <v>603</v>
      </c>
      <c r="J7" s="47">
        <v>701</v>
      </c>
      <c r="K7" s="47">
        <v>678</v>
      </c>
      <c r="M7" s="3"/>
    </row>
    <row r="8" spans="2:30" ht="12.75" customHeight="1">
      <c r="B8" s="154" t="s">
        <v>18</v>
      </c>
      <c r="C8" s="173">
        <f>'Segmenty działalności Q'!$C9</f>
        <v>639</v>
      </c>
      <c r="D8" s="47">
        <v>620</v>
      </c>
      <c r="E8" s="47">
        <v>888</v>
      </c>
      <c r="F8" s="3"/>
      <c r="G8" s="47">
        <v>2513</v>
      </c>
      <c r="H8" s="47">
        <v>794</v>
      </c>
      <c r="I8" s="173">
        <v>515</v>
      </c>
      <c r="J8" s="47">
        <v>531</v>
      </c>
      <c r="K8" s="47">
        <v>673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174" t="s">
        <v>232</v>
      </c>
      <c r="C9" s="175">
        <f>'Segmenty działalności Q'!$C10</f>
        <v>1270</v>
      </c>
      <c r="D9" s="93">
        <v>1294</v>
      </c>
      <c r="E9" s="93">
        <v>1851</v>
      </c>
      <c r="G9" s="93">
        <v>5289</v>
      </c>
      <c r="H9" s="93">
        <v>1588</v>
      </c>
      <c r="I9" s="175">
        <v>1118</v>
      </c>
      <c r="J9" s="93">
        <v>1232</v>
      </c>
      <c r="K9" s="93">
        <v>1351</v>
      </c>
      <c r="M9" s="3"/>
      <c r="AD9" s="3"/>
    </row>
    <row r="10" spans="2:30" ht="12.75" customHeight="1">
      <c r="B10" s="154" t="s">
        <v>24</v>
      </c>
      <c r="C10" s="173">
        <f>'Segmenty działalności Q'!$C11</f>
        <v>-257.6</v>
      </c>
      <c r="D10" s="47">
        <v>-256.9</v>
      </c>
      <c r="E10" s="47">
        <v>-292</v>
      </c>
      <c r="G10" s="47">
        <v>-1068</v>
      </c>
      <c r="H10" s="47">
        <v>-255</v>
      </c>
      <c r="I10" s="173">
        <v>-236</v>
      </c>
      <c r="J10" s="47">
        <v>-290</v>
      </c>
      <c r="K10" s="47">
        <v>-287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154" t="s">
        <v>2</v>
      </c>
      <c r="C11" s="173">
        <f>'Segmenty działalności Q'!$C12</f>
        <v>-74.5</v>
      </c>
      <c r="D11" s="47">
        <v>-74.7</v>
      </c>
      <c r="E11" s="47">
        <v>-114</v>
      </c>
      <c r="G11" s="47">
        <v>-359</v>
      </c>
      <c r="H11" s="47">
        <v>-113</v>
      </c>
      <c r="I11" s="173">
        <v>-88</v>
      </c>
      <c r="J11" s="47">
        <v>-51</v>
      </c>
      <c r="K11" s="47">
        <v>-106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154" t="s">
        <v>16</v>
      </c>
      <c r="C12" s="173">
        <f>'Segmenty działalności Q'!$C13</f>
        <v>-171.69999999999993</v>
      </c>
      <c r="D12" s="47">
        <v>-194.5</v>
      </c>
      <c r="E12" s="47">
        <v>-190</v>
      </c>
      <c r="G12" s="47">
        <v>-876</v>
      </c>
      <c r="H12" s="47">
        <v>-233</v>
      </c>
      <c r="I12" s="173">
        <v>-194</v>
      </c>
      <c r="J12" s="47">
        <v>-260</v>
      </c>
      <c r="K12" s="47">
        <v>-189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154" t="s">
        <v>25</v>
      </c>
      <c r="C13" s="173">
        <f>'Segmenty działalności Q'!$C14</f>
        <v>-145.6</v>
      </c>
      <c r="D13" s="47">
        <v>-144.29999999999998</v>
      </c>
      <c r="E13" s="47">
        <v>-140</v>
      </c>
      <c r="G13" s="47">
        <v>-579</v>
      </c>
      <c r="H13" s="47">
        <v>-187</v>
      </c>
      <c r="I13" s="176">
        <v>-132</v>
      </c>
      <c r="J13" s="49">
        <v>-135</v>
      </c>
      <c r="K13" s="49">
        <v>-125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154" t="s">
        <v>34</v>
      </c>
      <c r="C14" s="173">
        <f>'Segmenty działalności Q'!$C15</f>
        <v>-59</v>
      </c>
      <c r="D14" s="47">
        <v>-41</v>
      </c>
      <c r="E14" s="47">
        <v>-52</v>
      </c>
      <c r="G14" s="47">
        <v>-212</v>
      </c>
      <c r="H14" s="47">
        <v>-53</v>
      </c>
      <c r="I14" s="176">
        <v>-50</v>
      </c>
      <c r="J14" s="49">
        <v>-55</v>
      </c>
      <c r="K14" s="49">
        <v>-54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154" t="s">
        <v>120</v>
      </c>
      <c r="C15" s="173">
        <f>'Segmenty działalności Q'!$C16</f>
        <v>-20.299999999999997</v>
      </c>
      <c r="D15" s="47">
        <v>-2.8000000000000114</v>
      </c>
      <c r="E15" s="47">
        <v>-12</v>
      </c>
      <c r="G15" s="47">
        <v>-1090</v>
      </c>
      <c r="H15" s="47">
        <v>-315</v>
      </c>
      <c r="I15" s="173">
        <v>-35</v>
      </c>
      <c r="J15" s="47">
        <v>-746</v>
      </c>
      <c r="K15" s="47">
        <v>7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154" t="s">
        <v>1</v>
      </c>
      <c r="C16" s="173">
        <f>'Segmenty działalności Q'!$C17</f>
        <v>129.39999999999998</v>
      </c>
      <c r="D16" s="47">
        <v>106.8</v>
      </c>
      <c r="E16" s="47">
        <v>95</v>
      </c>
      <c r="G16" s="47">
        <v>449</v>
      </c>
      <c r="H16" s="47">
        <v>140</v>
      </c>
      <c r="I16" s="173">
        <v>131</v>
      </c>
      <c r="J16" s="47">
        <v>90</v>
      </c>
      <c r="K16" s="47">
        <v>88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154" t="s">
        <v>70</v>
      </c>
      <c r="C17" s="173">
        <f>'Segmenty działalności Q'!$C18</f>
        <v>-130.8</v>
      </c>
      <c r="D17" s="47">
        <v>-80.8</v>
      </c>
      <c r="E17" s="47">
        <v>-62</v>
      </c>
      <c r="G17" s="47">
        <v>-416</v>
      </c>
      <c r="H17" s="47">
        <v>-169</v>
      </c>
      <c r="I17" s="173">
        <v>-97</v>
      </c>
      <c r="J17" s="47">
        <v>-58</v>
      </c>
      <c r="K17" s="47">
        <v>-93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174" t="s">
        <v>6</v>
      </c>
      <c r="C18" s="175">
        <f>'Segmenty działalności Q'!$C19</f>
        <v>-730.1999999999998</v>
      </c>
      <c r="D18" s="93">
        <v>-688.2</v>
      </c>
      <c r="E18" s="93">
        <v>-767</v>
      </c>
      <c r="G18" s="93">
        <v>-4150</v>
      </c>
      <c r="H18" s="93">
        <v>-1185</v>
      </c>
      <c r="I18" s="175">
        <v>-702</v>
      </c>
      <c r="J18" s="93">
        <v>-1505</v>
      </c>
      <c r="K18" s="93">
        <v>-759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174" t="s">
        <v>77</v>
      </c>
      <c r="C19" s="177">
        <f>'Segmenty działalności Q'!$C20</f>
        <v>798</v>
      </c>
      <c r="D19" s="170">
        <v>863</v>
      </c>
      <c r="E19" s="170">
        <v>1376</v>
      </c>
      <c r="F19" s="134"/>
      <c r="G19" s="170">
        <v>2206</v>
      </c>
      <c r="H19" s="170">
        <v>657</v>
      </c>
      <c r="I19" s="177">
        <v>654</v>
      </c>
      <c r="J19" s="170">
        <v>17</v>
      </c>
      <c r="K19" s="170">
        <v>879</v>
      </c>
      <c r="L19" s="134"/>
      <c r="M19" s="3"/>
      <c r="AD19" s="3"/>
    </row>
    <row r="20" spans="2:30" ht="13.5" customHeight="1" thickBot="1">
      <c r="B20" s="174" t="s">
        <v>233</v>
      </c>
      <c r="C20" s="177">
        <f>'Segmenty działalności Q'!$C21</f>
        <v>540</v>
      </c>
      <c r="D20" s="170">
        <v>606</v>
      </c>
      <c r="E20" s="170">
        <v>1084</v>
      </c>
      <c r="F20" s="135"/>
      <c r="G20" s="170">
        <v>1138</v>
      </c>
      <c r="H20" s="170">
        <v>402</v>
      </c>
      <c r="I20" s="177">
        <v>417</v>
      </c>
      <c r="J20" s="170">
        <v>-273</v>
      </c>
      <c r="K20" s="170">
        <v>592</v>
      </c>
      <c r="L20" s="135"/>
      <c r="M20" s="3"/>
      <c r="N20" s="3"/>
      <c r="O20" s="3"/>
      <c r="P20" s="3"/>
      <c r="Q20" s="3"/>
      <c r="AC20" s="3"/>
      <c r="AD20" s="3"/>
    </row>
    <row r="21" spans="2:30" ht="12.75" customHeight="1">
      <c r="B21" s="178"/>
      <c r="C21" s="179"/>
      <c r="D21" s="178"/>
      <c r="E21" s="178"/>
      <c r="F21" s="3"/>
      <c r="G21" s="178"/>
      <c r="H21" s="178"/>
      <c r="I21" s="179"/>
      <c r="J21" s="178"/>
      <c r="K21" s="178"/>
      <c r="L21" s="3"/>
      <c r="M21" s="3"/>
      <c r="N21" s="3"/>
      <c r="O21" s="3"/>
      <c r="P21" s="3"/>
      <c r="Q21" s="3"/>
      <c r="AC21" s="3"/>
      <c r="AD21" s="3"/>
    </row>
    <row r="22" spans="2:30" ht="12.75" customHeight="1">
      <c r="B22" s="154" t="s">
        <v>278</v>
      </c>
      <c r="C22" s="179"/>
      <c r="D22" s="178"/>
      <c r="E22" s="178"/>
      <c r="F22" s="3"/>
      <c r="G22" s="47">
        <v>16810</v>
      </c>
      <c r="H22" s="178"/>
      <c r="I22" s="179"/>
      <c r="J22" s="178"/>
      <c r="K22" s="178"/>
      <c r="L22" s="3"/>
      <c r="M22" s="3"/>
      <c r="N22" s="3"/>
      <c r="O22" s="3"/>
      <c r="P22" s="3"/>
      <c r="Q22" s="3"/>
      <c r="AC22" s="3"/>
      <c r="AD22" s="3"/>
    </row>
    <row r="23" spans="2:30" ht="12.75" customHeight="1">
      <c r="B23" s="154" t="s">
        <v>272</v>
      </c>
      <c r="C23" s="179"/>
      <c r="D23" s="178"/>
      <c r="E23" s="178"/>
      <c r="F23" s="3"/>
      <c r="G23" s="47">
        <v>12881</v>
      </c>
      <c r="H23" s="178"/>
      <c r="I23" s="179"/>
      <c r="J23" s="178"/>
      <c r="K23" s="178"/>
      <c r="L23" s="3"/>
      <c r="M23" s="3"/>
      <c r="N23" s="3"/>
      <c r="O23" s="3"/>
      <c r="P23" s="3"/>
      <c r="Q23" s="3"/>
      <c r="AC23" s="3"/>
      <c r="AD23" s="3"/>
    </row>
    <row r="24" spans="2:30" ht="12.75" customHeight="1">
      <c r="B24" s="154" t="s">
        <v>277</v>
      </c>
      <c r="C24" s="179"/>
      <c r="D24" s="178"/>
      <c r="E24" s="178"/>
      <c r="F24" s="135"/>
      <c r="G24" s="47">
        <v>3929</v>
      </c>
      <c r="H24" s="178"/>
      <c r="I24" s="179"/>
      <c r="J24" s="178"/>
      <c r="K24" s="178"/>
      <c r="L24" s="135"/>
      <c r="M24" s="3"/>
      <c r="N24" s="3"/>
      <c r="O24" s="3"/>
      <c r="P24" s="3"/>
      <c r="Q24" s="3"/>
      <c r="AC24" s="3"/>
      <c r="AD24" s="3"/>
    </row>
    <row r="25" spans="2:30" s="152" customFormat="1" ht="15.75" customHeight="1">
      <c r="B25" s="154"/>
      <c r="C25" s="178"/>
      <c r="M25" s="153"/>
      <c r="N25" s="153"/>
      <c r="O25" s="153"/>
      <c r="P25" s="153"/>
      <c r="Q25" s="153"/>
      <c r="AC25" s="153"/>
      <c r="AD25" s="153"/>
    </row>
    <row r="26" spans="2:30" ht="15.75" customHeight="1">
      <c r="B26" s="112"/>
      <c r="G26" s="128"/>
      <c r="H26" s="128"/>
      <c r="I26" s="127"/>
      <c r="J26" s="129"/>
      <c r="K26" s="129"/>
      <c r="M26" s="3"/>
      <c r="N26" s="3"/>
      <c r="O26" s="3"/>
      <c r="P26" s="3"/>
      <c r="Q26" s="3"/>
      <c r="AC26" s="3"/>
      <c r="AD26" s="3"/>
    </row>
    <row r="27" spans="2:30" ht="15.75" customHeight="1">
      <c r="B27" s="112"/>
      <c r="G27" s="126"/>
      <c r="H27" s="126"/>
      <c r="I27" s="126"/>
      <c r="J27" s="126"/>
      <c r="K27" s="126"/>
      <c r="M27" s="3"/>
      <c r="N27" s="3"/>
      <c r="O27" s="3"/>
      <c r="P27" s="3"/>
      <c r="Q27" s="3"/>
      <c r="AC27" s="3"/>
      <c r="AD27" s="3"/>
    </row>
    <row r="28" spans="2:30" ht="15.75" customHeight="1">
      <c r="B28" s="112"/>
      <c r="C28" s="113"/>
      <c r="D28" s="113"/>
      <c r="E28" s="113"/>
      <c r="G28" s="128"/>
      <c r="H28" s="128"/>
      <c r="I28" s="79"/>
      <c r="J28" s="112"/>
      <c r="K28" s="112"/>
      <c r="M28" s="3"/>
      <c r="N28" s="3"/>
      <c r="O28" s="3"/>
      <c r="P28" s="3"/>
      <c r="Q28" s="3"/>
      <c r="AC28" s="3"/>
      <c r="AD28" s="3"/>
    </row>
    <row r="29" spans="2:30" ht="15.75" customHeight="1">
      <c r="B29" s="112"/>
      <c r="G29" s="126"/>
      <c r="H29" s="126"/>
      <c r="I29" s="126"/>
      <c r="J29" s="126"/>
      <c r="K29" s="126"/>
      <c r="M29" s="3"/>
      <c r="N29" s="3"/>
      <c r="O29" s="3"/>
      <c r="P29" s="3"/>
      <c r="Q29" s="3"/>
      <c r="AC29" s="3"/>
      <c r="AD29" s="3"/>
    </row>
    <row r="30" spans="2:30" ht="15.75" customHeight="1">
      <c r="B30" s="112"/>
      <c r="G30" s="128"/>
      <c r="H30" s="128"/>
      <c r="I30" s="127"/>
      <c r="J30" s="129"/>
      <c r="K30" s="129"/>
      <c r="M30" s="3"/>
      <c r="N30" s="3"/>
      <c r="O30" s="3"/>
      <c r="P30" s="3"/>
      <c r="Q30" s="3"/>
      <c r="AC30" s="3"/>
      <c r="AD30" s="3"/>
    </row>
    <row r="31" spans="2:30" ht="15.75" customHeight="1">
      <c r="B31" s="112"/>
      <c r="G31" s="128"/>
      <c r="H31" s="128"/>
      <c r="I31" s="127"/>
      <c r="J31" s="129"/>
      <c r="K31" s="129"/>
      <c r="M31" s="3"/>
      <c r="N31" s="3"/>
      <c r="O31" s="3"/>
      <c r="P31" s="3"/>
      <c r="Q31" s="3"/>
      <c r="AC31" s="3"/>
      <c r="AD31" s="3"/>
    </row>
    <row r="32" spans="2:30" ht="15.75" customHeight="1">
      <c r="B32" s="112"/>
      <c r="G32" s="3"/>
      <c r="H32" s="3"/>
      <c r="I32" s="3"/>
      <c r="J32" s="3"/>
      <c r="K32" s="3"/>
      <c r="M32" s="3"/>
      <c r="N32" s="3"/>
      <c r="O32" s="3"/>
      <c r="P32" s="3"/>
      <c r="Q32" s="3"/>
      <c r="AC32" s="3"/>
      <c r="AD32" s="3"/>
    </row>
    <row r="33" spans="2:30" ht="15.75" customHeight="1">
      <c r="B33" s="112"/>
      <c r="C33" s="127"/>
      <c r="D33" s="127"/>
      <c r="E33" s="127"/>
      <c r="G33" s="3"/>
      <c r="H33" s="3"/>
      <c r="I33" s="3"/>
      <c r="J33" s="3"/>
      <c r="K33" s="3"/>
      <c r="M33" s="3"/>
      <c r="N33" s="3"/>
      <c r="O33" s="3"/>
      <c r="P33" s="3"/>
      <c r="Q33" s="3"/>
      <c r="AC33" s="3"/>
      <c r="AD33" s="3"/>
    </row>
    <row r="34" spans="1:30" s="152" customFormat="1" ht="15.75" customHeight="1">
      <c r="A34" s="1"/>
      <c r="B34" s="155"/>
      <c r="C34" s="150"/>
      <c r="D34" s="150"/>
      <c r="E34" s="150"/>
      <c r="G34" s="153"/>
      <c r="H34" s="153"/>
      <c r="I34" s="153"/>
      <c r="J34" s="153"/>
      <c r="K34" s="153"/>
      <c r="M34" s="153"/>
      <c r="N34" s="153"/>
      <c r="O34" s="153"/>
      <c r="P34" s="153"/>
      <c r="Q34" s="153"/>
      <c r="AC34" s="153"/>
      <c r="AD34" s="153"/>
    </row>
    <row r="35" spans="1:30" s="152" customFormat="1" ht="15.75" customHeight="1">
      <c r="A35" s="1"/>
      <c r="B35" s="155"/>
      <c r="C35" s="156"/>
      <c r="D35" s="156"/>
      <c r="E35" s="156"/>
      <c r="G35" s="156"/>
      <c r="H35" s="156"/>
      <c r="I35" s="156"/>
      <c r="J35" s="156"/>
      <c r="K35" s="156"/>
      <c r="M35" s="153"/>
      <c r="N35" s="153"/>
      <c r="O35" s="153"/>
      <c r="P35" s="153"/>
      <c r="Q35" s="153"/>
      <c r="AC35" s="153"/>
      <c r="AD35" s="153"/>
    </row>
    <row r="36" s="152" customFormat="1" ht="12.75">
      <c r="A36" s="1"/>
    </row>
    <row r="37" s="152" customFormat="1" ht="12.75">
      <c r="A37" s="1"/>
    </row>
    <row r="38" s="152" customFormat="1" ht="12.75">
      <c r="A38" s="1"/>
    </row>
    <row r="39" s="152" customFormat="1" ht="12.75">
      <c r="A39" s="1"/>
    </row>
    <row r="40" s="152" customFormat="1" ht="12.75">
      <c r="A4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2" spans="2:11" ht="15.75" customHeight="1">
      <c r="B2" s="36"/>
      <c r="C2" s="36"/>
      <c r="D2" s="36"/>
      <c r="E2" s="36"/>
      <c r="G2" s="36"/>
      <c r="H2" s="36"/>
      <c r="I2" s="37"/>
      <c r="J2" s="37"/>
      <c r="K2" s="37"/>
    </row>
    <row r="3" ht="12.75">
      <c r="B3" s="2"/>
    </row>
    <row r="4" spans="2:17" ht="75.75" customHeight="1">
      <c r="B4" s="85" t="s">
        <v>28</v>
      </c>
      <c r="C4" s="87" t="s">
        <v>292</v>
      </c>
      <c r="D4" s="151" t="s">
        <v>280</v>
      </c>
      <c r="E4" s="151" t="s">
        <v>264</v>
      </c>
      <c r="F4" s="3"/>
      <c r="G4" s="136" t="s">
        <v>202</v>
      </c>
      <c r="H4" s="136" t="s">
        <v>203</v>
      </c>
      <c r="I4" s="87" t="s">
        <v>204</v>
      </c>
      <c r="J4" s="151" t="s">
        <v>205</v>
      </c>
      <c r="K4" s="151" t="s">
        <v>125</v>
      </c>
      <c r="L4" s="3"/>
      <c r="M4" s="3"/>
      <c r="N4" s="3"/>
      <c r="O4" s="3"/>
      <c r="P4" s="3"/>
      <c r="Q4" s="3"/>
    </row>
    <row r="5" spans="2:17" ht="12" customHeight="1">
      <c r="B5" s="83"/>
      <c r="C5" s="140" t="s">
        <v>162</v>
      </c>
      <c r="D5" s="138" t="s">
        <v>162</v>
      </c>
      <c r="E5" s="138" t="s">
        <v>162</v>
      </c>
      <c r="F5" s="3"/>
      <c r="G5" s="137" t="s">
        <v>162</v>
      </c>
      <c r="H5" s="137" t="s">
        <v>162</v>
      </c>
      <c r="I5" s="140" t="s">
        <v>162</v>
      </c>
      <c r="J5" s="138" t="s">
        <v>162</v>
      </c>
      <c r="K5" s="138" t="s">
        <v>162</v>
      </c>
      <c r="L5" s="3"/>
      <c r="M5" s="3"/>
      <c r="N5" s="3"/>
      <c r="O5" s="3"/>
      <c r="P5" s="3"/>
      <c r="Q5" s="3"/>
    </row>
    <row r="6" spans="2:17" ht="12" customHeight="1" thickBot="1">
      <c r="B6" s="141"/>
      <c r="C6" s="142"/>
      <c r="D6" s="212"/>
      <c r="E6" s="212"/>
      <c r="F6" s="131"/>
      <c r="G6" s="145" t="s">
        <v>121</v>
      </c>
      <c r="H6" s="145" t="s">
        <v>121</v>
      </c>
      <c r="I6" s="143" t="s">
        <v>121</v>
      </c>
      <c r="J6" s="145" t="s">
        <v>121</v>
      </c>
      <c r="K6" s="145" t="s">
        <v>121</v>
      </c>
      <c r="L6" s="131"/>
      <c r="M6" s="3"/>
      <c r="N6" s="3"/>
      <c r="O6" s="3"/>
      <c r="P6" s="3"/>
      <c r="Q6" s="3"/>
    </row>
    <row r="7" spans="2:13" ht="12.75" customHeight="1">
      <c r="B7" s="40" t="s">
        <v>17</v>
      </c>
      <c r="C7" s="173">
        <f>'Segmenty działalności Q'!$D8</f>
        <v>5027</v>
      </c>
      <c r="D7" s="47">
        <v>5867</v>
      </c>
      <c r="E7" s="47">
        <v>9763</v>
      </c>
      <c r="F7" s="79"/>
      <c r="G7" s="47">
        <v>27733</v>
      </c>
      <c r="H7" s="47">
        <v>8362</v>
      </c>
      <c r="I7" s="43">
        <v>4659</v>
      </c>
      <c r="J7" s="47">
        <v>5188</v>
      </c>
      <c r="K7" s="47">
        <v>9524</v>
      </c>
      <c r="L7" s="79"/>
      <c r="M7" s="3"/>
    </row>
    <row r="8" spans="2:30" ht="12.75" customHeight="1">
      <c r="B8" s="40" t="s">
        <v>18</v>
      </c>
      <c r="C8" s="43">
        <f>'Segmenty działalności Q'!$D9</f>
        <v>24</v>
      </c>
      <c r="D8" s="47">
        <v>20</v>
      </c>
      <c r="E8" s="47">
        <v>169</v>
      </c>
      <c r="F8" s="130"/>
      <c r="G8" s="47">
        <v>447</v>
      </c>
      <c r="H8" s="47">
        <v>211</v>
      </c>
      <c r="I8" s="43">
        <v>65</v>
      </c>
      <c r="J8" s="47">
        <v>75</v>
      </c>
      <c r="K8" s="47">
        <v>96</v>
      </c>
      <c r="L8" s="130"/>
      <c r="M8" s="3"/>
      <c r="N8" s="3"/>
      <c r="O8" s="3"/>
      <c r="P8" s="3"/>
      <c r="Q8" s="3"/>
      <c r="AD8" s="3"/>
    </row>
    <row r="9" spans="2:30" ht="13.5" customHeight="1" thickBot="1">
      <c r="B9" s="90" t="s">
        <v>232</v>
      </c>
      <c r="C9" s="91">
        <f>'Segmenty działalności Q'!$D10</f>
        <v>5051</v>
      </c>
      <c r="D9" s="93">
        <v>5887</v>
      </c>
      <c r="E9" s="93">
        <v>9932</v>
      </c>
      <c r="F9" s="134"/>
      <c r="G9" s="93">
        <v>28180</v>
      </c>
      <c r="H9" s="93">
        <v>8573</v>
      </c>
      <c r="I9" s="91">
        <v>4724</v>
      </c>
      <c r="J9" s="93">
        <v>5263</v>
      </c>
      <c r="K9" s="93">
        <v>9620</v>
      </c>
      <c r="L9" s="134"/>
      <c r="M9" s="3"/>
      <c r="AD9" s="3"/>
    </row>
    <row r="10" spans="2:30" ht="12.75" customHeight="1">
      <c r="B10" s="40" t="s">
        <v>24</v>
      </c>
      <c r="C10" s="43">
        <f>'Segmenty działalności Q'!$D11</f>
        <v>-51.7</v>
      </c>
      <c r="D10" s="47">
        <v>-52.3</v>
      </c>
      <c r="E10" s="47">
        <v>-50</v>
      </c>
      <c r="F10" s="134"/>
      <c r="G10" s="47">
        <v>-206</v>
      </c>
      <c r="H10" s="47">
        <v>-53</v>
      </c>
      <c r="I10" s="43">
        <v>-53</v>
      </c>
      <c r="J10" s="47">
        <v>-52</v>
      </c>
      <c r="K10" s="47">
        <v>-48</v>
      </c>
      <c r="L10" s="134"/>
      <c r="M10" s="3"/>
      <c r="AD10" s="3"/>
    </row>
    <row r="11" spans="2:30" ht="12.75" customHeight="1">
      <c r="B11" s="40" t="s">
        <v>2</v>
      </c>
      <c r="C11" s="43">
        <f>'Segmenty działalności Q'!$D12</f>
        <v>-4236</v>
      </c>
      <c r="D11" s="47">
        <v>-5016.1</v>
      </c>
      <c r="E11" s="47">
        <v>-7973</v>
      </c>
      <c r="F11" s="79"/>
      <c r="G11" s="47">
        <v>-22838</v>
      </c>
      <c r="H11" s="47">
        <v>-6690</v>
      </c>
      <c r="I11" s="43">
        <v>-3846</v>
      </c>
      <c r="J11" s="47">
        <v>-4258</v>
      </c>
      <c r="K11" s="47">
        <v>-8044</v>
      </c>
      <c r="L11" s="79"/>
      <c r="M11" s="3"/>
      <c r="R11" s="4"/>
      <c r="S11" s="4"/>
      <c r="T11" s="4"/>
      <c r="U11" s="4"/>
      <c r="V11" s="20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40" t="s">
        <v>16</v>
      </c>
      <c r="C12" s="43">
        <f>'Segmenty działalności Q'!$D13</f>
        <v>-72</v>
      </c>
      <c r="D12" s="47">
        <v>-82.8</v>
      </c>
      <c r="E12" s="47">
        <v>-68</v>
      </c>
      <c r="F12" s="130"/>
      <c r="G12" s="47">
        <v>-322</v>
      </c>
      <c r="H12" s="47">
        <v>-112</v>
      </c>
      <c r="I12" s="43">
        <v>-80</v>
      </c>
      <c r="J12" s="47">
        <v>-69</v>
      </c>
      <c r="K12" s="47">
        <v>-61</v>
      </c>
      <c r="L12" s="130"/>
      <c r="M12" s="3"/>
      <c r="N12" s="3"/>
      <c r="O12" s="3"/>
      <c r="P12" s="3"/>
      <c r="Q12" s="3"/>
      <c r="AC12" s="3"/>
      <c r="AD12" s="3"/>
    </row>
    <row r="13" spans="2:30" ht="12.75" customHeight="1">
      <c r="B13" s="154" t="s">
        <v>25</v>
      </c>
      <c r="C13" s="43">
        <f>'Segmenty działalności Q'!$D14</f>
        <v>-928.1000000000004</v>
      </c>
      <c r="D13" s="47">
        <v>-910.1</v>
      </c>
      <c r="E13" s="47">
        <v>-1354</v>
      </c>
      <c r="F13" s="79"/>
      <c r="G13" s="47">
        <v>-4092</v>
      </c>
      <c r="H13" s="47">
        <v>-1234</v>
      </c>
      <c r="I13" s="43">
        <v>-828</v>
      </c>
      <c r="J13" s="47">
        <v>-830</v>
      </c>
      <c r="K13" s="47">
        <v>-1329</v>
      </c>
      <c r="L13" s="79"/>
      <c r="M13" s="3"/>
      <c r="AC13" s="3"/>
      <c r="AD13" s="3"/>
    </row>
    <row r="14" spans="2:30" ht="12.75" customHeight="1">
      <c r="B14" s="154" t="s">
        <v>34</v>
      </c>
      <c r="C14" s="43">
        <f>'Segmenty działalności Q'!$D15</f>
        <v>-74</v>
      </c>
      <c r="D14" s="47">
        <v>-70</v>
      </c>
      <c r="E14" s="47">
        <v>-74</v>
      </c>
      <c r="F14" s="79"/>
      <c r="G14" s="47">
        <v>-288</v>
      </c>
      <c r="H14" s="47">
        <v>-82</v>
      </c>
      <c r="I14" s="43">
        <v>-73</v>
      </c>
      <c r="J14" s="47">
        <v>-68</v>
      </c>
      <c r="K14" s="47">
        <v>64</v>
      </c>
      <c r="L14" s="79"/>
      <c r="M14" s="3"/>
      <c r="AC14" s="3"/>
      <c r="AD14" s="3"/>
    </row>
    <row r="15" spans="2:30" ht="12.75" customHeight="1">
      <c r="B15" s="40" t="s">
        <v>120</v>
      </c>
      <c r="C15" s="44">
        <f>'Segmenty działalności Q'!$D16</f>
        <v>0</v>
      </c>
      <c r="D15" s="47" t="s">
        <v>98</v>
      </c>
      <c r="E15" s="47">
        <v>0</v>
      </c>
      <c r="F15" s="79"/>
      <c r="G15" s="47">
        <v>-12</v>
      </c>
      <c r="H15" s="47">
        <v>-10</v>
      </c>
      <c r="I15" s="43">
        <v>0</v>
      </c>
      <c r="J15" s="47">
        <v>-2</v>
      </c>
      <c r="K15" s="47">
        <v>0</v>
      </c>
      <c r="L15" s="79"/>
      <c r="M15" s="3"/>
      <c r="AC15" s="3"/>
      <c r="AD15" s="3"/>
    </row>
    <row r="16" spans="2:30" ht="12.75" customHeight="1">
      <c r="B16" s="40" t="s">
        <v>1</v>
      </c>
      <c r="C16" s="43">
        <f>'Segmenty działalności Q'!$D17</f>
        <v>5.1</v>
      </c>
      <c r="D16" s="47">
        <v>33.3</v>
      </c>
      <c r="E16" s="47">
        <v>7</v>
      </c>
      <c r="F16" s="79"/>
      <c r="G16" s="47">
        <v>36</v>
      </c>
      <c r="H16" s="47">
        <v>9</v>
      </c>
      <c r="I16" s="43">
        <v>9</v>
      </c>
      <c r="J16" s="47">
        <v>8</v>
      </c>
      <c r="K16" s="47">
        <v>10</v>
      </c>
      <c r="L16" s="79"/>
      <c r="M16" s="3"/>
      <c r="AC16" s="3"/>
      <c r="AD16" s="3"/>
    </row>
    <row r="17" spans="2:30" ht="12.75" customHeight="1">
      <c r="B17" s="40" t="s">
        <v>70</v>
      </c>
      <c r="C17" s="43">
        <f>'Segmenty działalności Q'!$D18</f>
        <v>-25.400000000000006</v>
      </c>
      <c r="D17" s="47">
        <v>-109.2</v>
      </c>
      <c r="E17" s="47">
        <v>-112</v>
      </c>
      <c r="F17" s="130"/>
      <c r="G17" s="47">
        <v>-50</v>
      </c>
      <c r="H17" s="47">
        <v>-130</v>
      </c>
      <c r="I17" s="43">
        <v>-47</v>
      </c>
      <c r="J17" s="47">
        <v>-36</v>
      </c>
      <c r="K17" s="47">
        <v>163</v>
      </c>
      <c r="L17" s="130"/>
      <c r="M17" s="3"/>
      <c r="N17" s="3"/>
      <c r="O17" s="3"/>
      <c r="P17" s="3"/>
      <c r="Q17" s="3"/>
      <c r="AC17" s="3"/>
      <c r="AD17" s="3"/>
    </row>
    <row r="18" spans="2:30" ht="13.5" customHeight="1" thickBot="1">
      <c r="B18" s="90" t="s">
        <v>6</v>
      </c>
      <c r="C18" s="91">
        <f>'Segmenty działalności Q'!$D19</f>
        <v>-5381.4000000000015</v>
      </c>
      <c r="D18" s="93">
        <v>-6207.3</v>
      </c>
      <c r="E18" s="93">
        <v>-9624</v>
      </c>
      <c r="F18" s="130"/>
      <c r="G18" s="93">
        <v>-27772</v>
      </c>
      <c r="H18" s="93">
        <v>-8302</v>
      </c>
      <c r="I18" s="91">
        <v>-4918</v>
      </c>
      <c r="J18" s="93">
        <v>-5307</v>
      </c>
      <c r="K18" s="93">
        <v>-9245</v>
      </c>
      <c r="L18" s="130"/>
      <c r="M18" s="3"/>
      <c r="N18" s="3"/>
      <c r="O18" s="3"/>
      <c r="P18" s="3"/>
      <c r="Q18" s="3"/>
      <c r="AC18" s="3"/>
      <c r="AD18" s="3"/>
    </row>
    <row r="19" spans="2:30" ht="13.5" customHeight="1" thickBot="1">
      <c r="B19" s="90" t="s">
        <v>77</v>
      </c>
      <c r="C19" s="91">
        <f>'Segmenty działalności Q'!$D20</f>
        <v>-279</v>
      </c>
      <c r="D19" s="93">
        <v>-268</v>
      </c>
      <c r="E19" s="93">
        <v>358</v>
      </c>
      <c r="F19" s="130"/>
      <c r="G19" s="93">
        <v>614</v>
      </c>
      <c r="H19" s="93">
        <v>324</v>
      </c>
      <c r="I19" s="91">
        <v>-141</v>
      </c>
      <c r="J19" s="93">
        <v>8</v>
      </c>
      <c r="K19" s="93">
        <v>423</v>
      </c>
      <c r="L19" s="130"/>
      <c r="M19" s="3"/>
      <c r="N19" s="3"/>
      <c r="O19" s="3"/>
      <c r="P19" s="3"/>
      <c r="Q19" s="3"/>
      <c r="AC19" s="3"/>
      <c r="AD19" s="3"/>
    </row>
    <row r="20" spans="2:30" ht="13.5" customHeight="1" thickBot="1">
      <c r="B20" s="90" t="s">
        <v>233</v>
      </c>
      <c r="C20" s="91">
        <f>'Segmenty działalności Q'!$D21</f>
        <v>-331</v>
      </c>
      <c r="D20" s="93">
        <v>-321</v>
      </c>
      <c r="E20" s="93">
        <v>308</v>
      </c>
      <c r="F20" s="135"/>
      <c r="G20" s="93">
        <v>408</v>
      </c>
      <c r="H20" s="93">
        <v>271</v>
      </c>
      <c r="I20" s="91">
        <v>-194</v>
      </c>
      <c r="J20" s="93">
        <v>-44</v>
      </c>
      <c r="K20" s="93">
        <v>375</v>
      </c>
      <c r="L20" s="135"/>
      <c r="M20" s="3"/>
      <c r="N20" s="3"/>
      <c r="O20" s="3"/>
      <c r="P20" s="3"/>
      <c r="Q20" s="3"/>
      <c r="AC20" s="3"/>
      <c r="AD20" s="3"/>
    </row>
    <row r="21" spans="2:30" ht="15.75" customHeight="1">
      <c r="B21" s="75"/>
      <c r="M21" s="3"/>
      <c r="N21" s="3"/>
      <c r="O21" s="3"/>
      <c r="P21" s="3"/>
      <c r="Q21" s="3"/>
      <c r="AC21" s="3"/>
      <c r="AD21" s="3"/>
    </row>
    <row r="22" spans="2:30" ht="15.75" customHeight="1">
      <c r="B22" s="157"/>
      <c r="C22" s="153"/>
      <c r="D22" s="153"/>
      <c r="E22" s="153"/>
      <c r="F22" s="152"/>
      <c r="G22" s="153"/>
      <c r="H22" s="153"/>
      <c r="I22" s="153"/>
      <c r="J22" s="153"/>
      <c r="K22" s="153"/>
      <c r="L22" s="152"/>
      <c r="M22" s="153"/>
      <c r="N22" s="3"/>
      <c r="O22" s="3"/>
      <c r="P22" s="3"/>
      <c r="Q22" s="3"/>
      <c r="AC22" s="3"/>
      <c r="AD22" s="3"/>
    </row>
    <row r="23" spans="2:30" ht="15.75" customHeight="1">
      <c r="B23" s="157"/>
      <c r="C23" s="153"/>
      <c r="D23" s="153"/>
      <c r="E23" s="153"/>
      <c r="F23" s="152"/>
      <c r="G23" s="153"/>
      <c r="H23" s="153"/>
      <c r="I23" s="153"/>
      <c r="J23" s="153"/>
      <c r="K23" s="153"/>
      <c r="L23" s="152"/>
      <c r="M23" s="153"/>
      <c r="N23" s="3"/>
      <c r="O23" s="3"/>
      <c r="P23" s="3"/>
      <c r="Q23" s="3"/>
      <c r="AC23" s="3"/>
      <c r="AD23" s="3"/>
    </row>
    <row r="24" spans="2:30" ht="15.75" customHeight="1">
      <c r="B24" s="157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3"/>
      <c r="N24" s="3"/>
      <c r="O24" s="3"/>
      <c r="P24" s="3"/>
      <c r="Q24" s="3"/>
      <c r="AC24" s="3"/>
      <c r="AD24" s="3"/>
    </row>
    <row r="25" spans="2:30" ht="15.75" customHeight="1">
      <c r="B25" s="157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  <c r="N25" s="3"/>
      <c r="O25" s="3"/>
      <c r="P25" s="3"/>
      <c r="Q25" s="3"/>
      <c r="AC25" s="3"/>
      <c r="AD25" s="3"/>
    </row>
    <row r="26" spans="2:30" ht="15.75" customHeight="1">
      <c r="B26" s="155"/>
      <c r="C26" s="152"/>
      <c r="D26" s="152"/>
      <c r="E26" s="152"/>
      <c r="F26" s="152"/>
      <c r="G26" s="150"/>
      <c r="H26" s="150"/>
      <c r="I26" s="150"/>
      <c r="J26" s="150"/>
      <c r="K26" s="150"/>
      <c r="L26" s="152"/>
      <c r="M26" s="153"/>
      <c r="N26" s="3"/>
      <c r="O26" s="3"/>
      <c r="P26" s="3"/>
      <c r="Q26" s="3"/>
      <c r="AC26" s="3"/>
      <c r="AD26" s="3"/>
    </row>
    <row r="27" spans="2:30" ht="15.75" customHeight="1">
      <c r="B27" s="155"/>
      <c r="C27" s="152"/>
      <c r="D27" s="152"/>
      <c r="E27" s="152"/>
      <c r="F27" s="152"/>
      <c r="G27" s="149"/>
      <c r="H27" s="149"/>
      <c r="I27" s="149"/>
      <c r="J27" s="158"/>
      <c r="K27" s="158"/>
      <c r="L27" s="152"/>
      <c r="M27" s="153"/>
      <c r="N27" s="3"/>
      <c r="O27" s="3"/>
      <c r="P27" s="3"/>
      <c r="Q27" s="3"/>
      <c r="AC27" s="3"/>
      <c r="AD27" s="3"/>
    </row>
    <row r="28" spans="2:30" ht="15.75" customHeight="1">
      <c r="B28" s="155"/>
      <c r="C28" s="152"/>
      <c r="D28" s="152"/>
      <c r="E28" s="152"/>
      <c r="F28" s="152"/>
      <c r="G28" s="150"/>
      <c r="H28" s="150"/>
      <c r="I28" s="150"/>
      <c r="J28" s="150"/>
      <c r="K28" s="150"/>
      <c r="L28" s="152"/>
      <c r="M28" s="153"/>
      <c r="N28" s="3"/>
      <c r="O28" s="3"/>
      <c r="P28" s="3"/>
      <c r="Q28" s="3"/>
      <c r="AC28" s="3"/>
      <c r="AD28" s="3"/>
    </row>
    <row r="29" spans="2:30" ht="15.75" customHeight="1">
      <c r="B29" s="155"/>
      <c r="C29" s="152"/>
      <c r="D29" s="152"/>
      <c r="E29" s="152"/>
      <c r="F29" s="152"/>
      <c r="G29" s="149"/>
      <c r="H29" s="158"/>
      <c r="I29" s="149"/>
      <c r="J29" s="158"/>
      <c r="K29" s="158"/>
      <c r="L29" s="152"/>
      <c r="M29" s="152"/>
      <c r="AC29" s="3"/>
      <c r="AD29" s="3"/>
    </row>
    <row r="30" spans="2:30" ht="15.75" customHeight="1">
      <c r="B30" s="155"/>
      <c r="C30" s="152"/>
      <c r="D30" s="152"/>
      <c r="E30" s="152"/>
      <c r="F30" s="152"/>
      <c r="G30" s="150"/>
      <c r="H30" s="150"/>
      <c r="I30" s="150"/>
      <c r="J30" s="150"/>
      <c r="K30" s="150"/>
      <c r="L30" s="152"/>
      <c r="M30" s="153"/>
      <c r="N30" s="3"/>
      <c r="O30" s="3"/>
      <c r="P30" s="3"/>
      <c r="Q30" s="3"/>
      <c r="AC30" s="3"/>
      <c r="AD30" s="3"/>
    </row>
    <row r="31" spans="2:30" ht="15.75" customHeight="1">
      <c r="B31" s="155"/>
      <c r="C31" s="152"/>
      <c r="D31" s="152"/>
      <c r="E31" s="152"/>
      <c r="F31" s="152"/>
      <c r="G31" s="149"/>
      <c r="H31" s="149"/>
      <c r="I31" s="158"/>
      <c r="J31" s="158"/>
      <c r="K31" s="158"/>
      <c r="L31" s="152"/>
      <c r="M31" s="152"/>
      <c r="AC31" s="3"/>
      <c r="AD31" s="3"/>
    </row>
    <row r="32" spans="2:13" ht="12.75">
      <c r="B32" s="15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2:13" ht="12.75">
      <c r="B33" s="155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2:13" ht="12.75">
      <c r="B34" s="155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2:13" ht="12.75">
      <c r="B35" s="155"/>
      <c r="C35" s="152"/>
      <c r="D35" s="152"/>
      <c r="E35" s="152"/>
      <c r="F35" s="152"/>
      <c r="G35" s="156"/>
      <c r="H35" s="156"/>
      <c r="I35" s="156"/>
      <c r="J35" s="156"/>
      <c r="K35" s="156"/>
      <c r="L35" s="152"/>
      <c r="M35" s="152"/>
    </row>
    <row r="36" spans="2:13" ht="12.75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2:13" ht="12.75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2:13" ht="12.75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2:13" ht="12.75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2:13" ht="12.75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2:13" ht="12.75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3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2" spans="2:11" ht="15.75" customHeight="1">
      <c r="B2" s="36"/>
      <c r="C2" s="36"/>
      <c r="D2" s="36"/>
      <c r="E2" s="36"/>
      <c r="G2" s="36"/>
      <c r="H2" s="36"/>
      <c r="I2" s="37"/>
      <c r="J2" s="37"/>
      <c r="K2" s="37"/>
    </row>
    <row r="3" ht="12.75">
      <c r="B3" s="2"/>
    </row>
    <row r="4" spans="2:17" ht="75.75" customHeight="1">
      <c r="B4" s="85" t="s">
        <v>21</v>
      </c>
      <c r="C4" s="87" t="s">
        <v>292</v>
      </c>
      <c r="D4" s="151" t="s">
        <v>280</v>
      </c>
      <c r="E4" s="151" t="s">
        <v>264</v>
      </c>
      <c r="F4" s="3"/>
      <c r="G4" s="136" t="s">
        <v>202</v>
      </c>
      <c r="H4" s="136" t="s">
        <v>203</v>
      </c>
      <c r="I4" s="87" t="s">
        <v>204</v>
      </c>
      <c r="J4" s="151" t="s">
        <v>205</v>
      </c>
      <c r="K4" s="151" t="s">
        <v>125</v>
      </c>
      <c r="L4" s="3"/>
      <c r="M4" s="3"/>
      <c r="N4" s="3"/>
      <c r="O4" s="3"/>
      <c r="P4" s="3"/>
      <c r="Q4" s="3"/>
    </row>
    <row r="5" spans="2:17" ht="12" customHeight="1">
      <c r="B5" s="83"/>
      <c r="C5" s="140" t="s">
        <v>162</v>
      </c>
      <c r="D5" s="138" t="s">
        <v>162</v>
      </c>
      <c r="E5" s="138" t="s">
        <v>162</v>
      </c>
      <c r="F5" s="3"/>
      <c r="G5" s="137" t="s">
        <v>162</v>
      </c>
      <c r="H5" s="137" t="s">
        <v>162</v>
      </c>
      <c r="I5" s="140" t="s">
        <v>162</v>
      </c>
      <c r="J5" s="138" t="s">
        <v>162</v>
      </c>
      <c r="K5" s="138" t="s">
        <v>162</v>
      </c>
      <c r="L5" s="3"/>
      <c r="M5" s="3"/>
      <c r="N5" s="3"/>
      <c r="O5" s="3"/>
      <c r="P5" s="3"/>
      <c r="Q5" s="3"/>
    </row>
    <row r="6" spans="2:17" ht="12" customHeight="1" thickBot="1">
      <c r="B6" s="141"/>
      <c r="C6" s="142"/>
      <c r="D6" s="145"/>
      <c r="E6" s="145"/>
      <c r="F6" s="3"/>
      <c r="G6" s="145" t="s">
        <v>121</v>
      </c>
      <c r="H6" s="145" t="s">
        <v>121</v>
      </c>
      <c r="I6" s="143" t="s">
        <v>121</v>
      </c>
      <c r="J6" s="145" t="s">
        <v>121</v>
      </c>
      <c r="K6" s="145" t="s">
        <v>121</v>
      </c>
      <c r="L6" s="3"/>
      <c r="M6" s="3"/>
      <c r="N6" s="3"/>
      <c r="O6" s="3"/>
      <c r="P6" s="3"/>
      <c r="Q6" s="3"/>
    </row>
    <row r="7" spans="2:13" ht="12.75" customHeight="1">
      <c r="B7" s="40" t="s">
        <v>17</v>
      </c>
      <c r="C7" s="173">
        <f>'Segmenty działalności Q'!$E8</f>
        <v>182</v>
      </c>
      <c r="D7" s="133">
        <v>294</v>
      </c>
      <c r="E7" s="133">
        <v>260</v>
      </c>
      <c r="G7" s="133">
        <v>1078</v>
      </c>
      <c r="H7" s="133">
        <v>401</v>
      </c>
      <c r="I7" s="132">
        <v>214</v>
      </c>
      <c r="J7" s="133">
        <v>219</v>
      </c>
      <c r="K7" s="133">
        <v>244</v>
      </c>
      <c r="M7" s="3"/>
    </row>
    <row r="8" spans="2:30" ht="12.75" customHeight="1">
      <c r="B8" s="40" t="s">
        <v>18</v>
      </c>
      <c r="C8" s="132">
        <f>'Segmenty działalności Q'!$E9</f>
        <v>903</v>
      </c>
      <c r="D8" s="133">
        <v>847</v>
      </c>
      <c r="E8" s="133">
        <v>1209</v>
      </c>
      <c r="F8" s="3"/>
      <c r="G8" s="133">
        <v>3837</v>
      </c>
      <c r="H8" s="133">
        <v>1015</v>
      </c>
      <c r="I8" s="132">
        <v>823</v>
      </c>
      <c r="J8" s="133">
        <v>846</v>
      </c>
      <c r="K8" s="133">
        <v>1153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90" t="s">
        <v>232</v>
      </c>
      <c r="C9" s="91">
        <f>'Segmenty działalności Q'!$E10</f>
        <v>1085</v>
      </c>
      <c r="D9" s="93">
        <v>1142</v>
      </c>
      <c r="E9" s="93">
        <v>1469</v>
      </c>
      <c r="G9" s="93">
        <v>4915</v>
      </c>
      <c r="H9" s="93">
        <v>1416</v>
      </c>
      <c r="I9" s="91">
        <v>1037</v>
      </c>
      <c r="J9" s="93">
        <v>1065</v>
      </c>
      <c r="K9" s="93">
        <v>1397</v>
      </c>
      <c r="M9" s="3"/>
      <c r="AD9" s="3"/>
    </row>
    <row r="10" spans="2:30" ht="12.75" customHeight="1">
      <c r="B10" s="40" t="s">
        <v>24</v>
      </c>
      <c r="C10" s="132">
        <f>'Segmenty działalności Q'!$E11</f>
        <v>-227.89999999999998</v>
      </c>
      <c r="D10" s="133">
        <v>-228.7</v>
      </c>
      <c r="E10" s="133">
        <v>-231</v>
      </c>
      <c r="G10" s="133">
        <v>-924</v>
      </c>
      <c r="H10" s="133">
        <v>-237</v>
      </c>
      <c r="I10" s="132">
        <v>-232</v>
      </c>
      <c r="J10" s="133">
        <v>-230</v>
      </c>
      <c r="K10" s="133">
        <v>-225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40" t="s">
        <v>2</v>
      </c>
      <c r="C11" s="132">
        <f>'Segmenty działalności Q'!$E12</f>
        <v>-17.200000000000017</v>
      </c>
      <c r="D11" s="133">
        <v>76.9</v>
      </c>
      <c r="E11" s="133">
        <v>-238</v>
      </c>
      <c r="G11" s="133">
        <v>-286</v>
      </c>
      <c r="H11" s="133">
        <v>-144</v>
      </c>
      <c r="I11" s="132">
        <v>-21</v>
      </c>
      <c r="J11" s="133">
        <v>50</v>
      </c>
      <c r="K11" s="133">
        <v>-171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40" t="s">
        <v>16</v>
      </c>
      <c r="C12" s="132">
        <f>'Segmenty działalności Q'!$E13</f>
        <v>-250.5</v>
      </c>
      <c r="D12" s="133">
        <v>-285</v>
      </c>
      <c r="E12" s="133">
        <v>-281</v>
      </c>
      <c r="G12" s="133">
        <v>-995</v>
      </c>
      <c r="H12" s="133">
        <v>-333</v>
      </c>
      <c r="I12" s="132">
        <v>-242</v>
      </c>
      <c r="J12" s="133">
        <v>-203</v>
      </c>
      <c r="K12" s="133">
        <v>-217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40" t="s">
        <v>25</v>
      </c>
      <c r="C13" s="132">
        <f>'Segmenty działalności Q'!$E14</f>
        <v>-46.200000000000045</v>
      </c>
      <c r="D13" s="133">
        <v>-49.80000000000001</v>
      </c>
      <c r="E13" s="133">
        <v>-38</v>
      </c>
      <c r="G13" s="133">
        <v>-181</v>
      </c>
      <c r="H13" s="133">
        <v>-62</v>
      </c>
      <c r="I13" s="132">
        <v>-41</v>
      </c>
      <c r="J13" s="133">
        <v>-40</v>
      </c>
      <c r="K13" s="133">
        <v>-39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40" t="s">
        <v>34</v>
      </c>
      <c r="C14" s="132">
        <f>'Segmenty działalności Q'!$E15</f>
        <v>-150</v>
      </c>
      <c r="D14" s="133">
        <v>-152</v>
      </c>
      <c r="E14" s="133">
        <v>-168</v>
      </c>
      <c r="G14" s="133">
        <v>-606</v>
      </c>
      <c r="H14" s="133">
        <v>-197</v>
      </c>
      <c r="I14" s="132">
        <v>-140</v>
      </c>
      <c r="J14" s="133">
        <v>-147</v>
      </c>
      <c r="K14" s="133">
        <v>-121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40" t="s">
        <v>120</v>
      </c>
      <c r="C15" s="132">
        <f>'Segmenty działalności Q'!$E16</f>
        <v>0</v>
      </c>
      <c r="D15" s="133">
        <v>-1</v>
      </c>
      <c r="E15" s="133">
        <v>0</v>
      </c>
      <c r="G15" s="133">
        <v>-4</v>
      </c>
      <c r="H15" s="133">
        <v>-2</v>
      </c>
      <c r="I15" s="132">
        <v>-2</v>
      </c>
      <c r="J15" s="133">
        <v>0</v>
      </c>
      <c r="K15" s="133">
        <v>0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40" t="s">
        <v>1</v>
      </c>
      <c r="C16" s="132">
        <f>'Segmenty działalności Q'!$E17</f>
        <v>54.30000000000001</v>
      </c>
      <c r="D16" s="133">
        <v>60</v>
      </c>
      <c r="E16" s="133">
        <v>39</v>
      </c>
      <c r="G16" s="133">
        <v>193</v>
      </c>
      <c r="H16" s="133">
        <v>63</v>
      </c>
      <c r="I16" s="132">
        <v>45</v>
      </c>
      <c r="J16" s="133">
        <v>41</v>
      </c>
      <c r="K16" s="133">
        <v>44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40" t="s">
        <v>70</v>
      </c>
      <c r="C17" s="132">
        <f>'Segmenty działalności Q'!$E18</f>
        <v>-94.79999999999998</v>
      </c>
      <c r="D17" s="133">
        <v>-99</v>
      </c>
      <c r="E17" s="133">
        <v>-91</v>
      </c>
      <c r="G17" s="133">
        <v>-477</v>
      </c>
      <c r="H17" s="133">
        <v>-147</v>
      </c>
      <c r="I17" s="132">
        <v>-94</v>
      </c>
      <c r="J17" s="133">
        <v>-101</v>
      </c>
      <c r="K17" s="133">
        <v>-135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90" t="s">
        <v>6</v>
      </c>
      <c r="C18" s="91">
        <f>'Segmenty działalności Q'!$E19</f>
        <v>-732.0999999999999</v>
      </c>
      <c r="D18" s="93">
        <v>-678.6</v>
      </c>
      <c r="E18" s="93">
        <v>-1008</v>
      </c>
      <c r="G18" s="93">
        <v>-3280</v>
      </c>
      <c r="H18" s="93">
        <v>-1059</v>
      </c>
      <c r="I18" s="91">
        <v>-727</v>
      </c>
      <c r="J18" s="93">
        <v>-630</v>
      </c>
      <c r="K18" s="93">
        <v>-864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90" t="s">
        <v>77</v>
      </c>
      <c r="C19" s="91">
        <f>'Segmenty działalności Q'!$E20</f>
        <v>581</v>
      </c>
      <c r="D19" s="93">
        <v>692</v>
      </c>
      <c r="E19" s="93">
        <v>692</v>
      </c>
      <c r="F19" s="134"/>
      <c r="G19" s="93">
        <v>2559</v>
      </c>
      <c r="H19" s="93">
        <v>594</v>
      </c>
      <c r="I19" s="91">
        <v>542</v>
      </c>
      <c r="J19" s="93">
        <v>665</v>
      </c>
      <c r="K19" s="93">
        <v>758</v>
      </c>
      <c r="L19" s="134"/>
      <c r="M19" s="3"/>
      <c r="AD19" s="3"/>
    </row>
    <row r="20" spans="2:30" ht="13.5" customHeight="1" thickBot="1">
      <c r="B20" s="90" t="s">
        <v>233</v>
      </c>
      <c r="C20" s="91">
        <f>'Segmenty działalności Q'!$E21</f>
        <v>353</v>
      </c>
      <c r="D20" s="93">
        <v>463</v>
      </c>
      <c r="E20" s="93">
        <v>461</v>
      </c>
      <c r="F20" s="3"/>
      <c r="G20" s="93">
        <v>1635</v>
      </c>
      <c r="H20" s="93">
        <v>357</v>
      </c>
      <c r="I20" s="91">
        <v>310</v>
      </c>
      <c r="J20" s="93">
        <v>435</v>
      </c>
      <c r="K20" s="93">
        <v>533</v>
      </c>
      <c r="L20" s="3"/>
      <c r="M20" s="3"/>
      <c r="N20" s="3"/>
      <c r="O20" s="3"/>
      <c r="P20" s="3"/>
      <c r="Q20" s="3"/>
      <c r="AC20" s="3"/>
      <c r="AD20" s="3"/>
    </row>
    <row r="21" spans="2:30" ht="12.75" customHeight="1">
      <c r="B21" s="55"/>
      <c r="C21" s="132"/>
      <c r="D21" s="3"/>
      <c r="E21" s="3"/>
      <c r="F21" s="3"/>
      <c r="G21" s="3"/>
      <c r="H21" s="3"/>
      <c r="I21" s="132"/>
      <c r="J21" s="3"/>
      <c r="K21" s="3"/>
      <c r="L21" s="3"/>
      <c r="M21" s="3"/>
      <c r="N21" s="3"/>
      <c r="O21" s="3"/>
      <c r="P21" s="3"/>
      <c r="Q21" s="3"/>
      <c r="AC21" s="3"/>
      <c r="AD21" s="3"/>
    </row>
    <row r="22" spans="2:30" ht="12.75" customHeight="1">
      <c r="B22" s="40" t="s">
        <v>81</v>
      </c>
      <c r="C22" s="132">
        <v>147</v>
      </c>
      <c r="D22" s="133">
        <v>172</v>
      </c>
      <c r="E22" s="133">
        <v>-218</v>
      </c>
      <c r="F22" s="3"/>
      <c r="G22" s="133">
        <v>-48</v>
      </c>
      <c r="H22" s="133">
        <v>-193</v>
      </c>
      <c r="I22" s="132">
        <v>139</v>
      </c>
      <c r="J22" s="133">
        <v>156</v>
      </c>
      <c r="K22" s="133">
        <v>-150</v>
      </c>
      <c r="L22" s="3"/>
      <c r="M22" s="3"/>
      <c r="N22" s="3"/>
      <c r="O22" s="3"/>
      <c r="P22" s="3"/>
      <c r="Q22" s="3"/>
      <c r="AC22" s="3"/>
      <c r="AD22" s="3"/>
    </row>
    <row r="23" spans="2:30" ht="15.75" customHeight="1">
      <c r="B23" s="5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C23" s="3"/>
      <c r="AD23" s="3"/>
    </row>
    <row r="24" spans="2:30" s="152" customFormat="1" ht="15.75" customHeight="1">
      <c r="B24" s="159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C24" s="153"/>
      <c r="AD24" s="153"/>
    </row>
    <row r="25" spans="2:30" s="152" customFormat="1" ht="15.75" customHeight="1">
      <c r="B25" s="159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AC25" s="153"/>
      <c r="AD25" s="153"/>
    </row>
    <row r="26" spans="2:30" s="152" customFormat="1" ht="15.75" customHeight="1">
      <c r="B26" s="155"/>
      <c r="G26" s="150"/>
      <c r="H26" s="160"/>
      <c r="I26" s="150"/>
      <c r="J26" s="161"/>
      <c r="K26" s="161"/>
      <c r="M26" s="153"/>
      <c r="N26" s="153"/>
      <c r="O26" s="153"/>
      <c r="P26" s="153"/>
      <c r="Q26" s="153"/>
      <c r="AC26" s="153"/>
      <c r="AD26" s="153"/>
    </row>
    <row r="27" spans="2:30" s="152" customFormat="1" ht="15.75" customHeight="1">
      <c r="B27" s="155"/>
      <c r="G27" s="162"/>
      <c r="H27" s="162"/>
      <c r="I27" s="162"/>
      <c r="J27" s="162"/>
      <c r="K27" s="162"/>
      <c r="M27" s="153"/>
      <c r="N27" s="153"/>
      <c r="O27" s="153"/>
      <c r="P27" s="153"/>
      <c r="Q27" s="153"/>
      <c r="AC27" s="153"/>
      <c r="AD27" s="153"/>
    </row>
    <row r="28" spans="2:30" s="152" customFormat="1" ht="15.75" customHeight="1">
      <c r="B28" s="155"/>
      <c r="D28" s="163"/>
      <c r="E28" s="163"/>
      <c r="G28" s="150"/>
      <c r="H28" s="160"/>
      <c r="I28" s="150"/>
      <c r="J28" s="161"/>
      <c r="K28" s="161"/>
      <c r="M28" s="153"/>
      <c r="N28" s="153"/>
      <c r="O28" s="153"/>
      <c r="P28" s="153"/>
      <c r="Q28" s="153"/>
      <c r="AC28" s="153"/>
      <c r="AD28" s="153"/>
    </row>
    <row r="29" spans="2:30" s="152" customFormat="1" ht="15.75" customHeight="1">
      <c r="B29" s="155"/>
      <c r="G29" s="162"/>
      <c r="H29" s="162"/>
      <c r="I29" s="162"/>
      <c r="J29" s="162"/>
      <c r="K29" s="162"/>
      <c r="M29" s="153"/>
      <c r="N29" s="153"/>
      <c r="O29" s="153"/>
      <c r="P29" s="153"/>
      <c r="Q29" s="153"/>
      <c r="AC29" s="153"/>
      <c r="AD29" s="153"/>
    </row>
    <row r="30" spans="2:30" s="152" customFormat="1" ht="15.75" customHeight="1">
      <c r="B30" s="155"/>
      <c r="G30" s="150"/>
      <c r="H30" s="160"/>
      <c r="I30" s="150"/>
      <c r="J30" s="161"/>
      <c r="K30" s="161"/>
      <c r="M30" s="153"/>
      <c r="N30" s="153"/>
      <c r="O30" s="153"/>
      <c r="P30" s="153"/>
      <c r="Q30" s="153"/>
      <c r="AC30" s="153"/>
      <c r="AD30" s="153"/>
    </row>
    <row r="31" spans="2:30" s="152" customFormat="1" ht="15.75" customHeight="1">
      <c r="B31" s="155"/>
      <c r="G31" s="150"/>
      <c r="H31" s="160"/>
      <c r="I31" s="150"/>
      <c r="J31" s="161"/>
      <c r="K31" s="161"/>
      <c r="M31" s="153"/>
      <c r="N31" s="153"/>
      <c r="O31" s="153"/>
      <c r="P31" s="153"/>
      <c r="Q31" s="153"/>
      <c r="AC31" s="153"/>
      <c r="AD31" s="153"/>
    </row>
    <row r="32" spans="2:30" s="152" customFormat="1" ht="15.75" customHeight="1">
      <c r="B32" s="155"/>
      <c r="G32" s="153"/>
      <c r="H32" s="153"/>
      <c r="I32" s="153"/>
      <c r="J32" s="153"/>
      <c r="K32" s="153"/>
      <c r="M32" s="153"/>
      <c r="N32" s="153"/>
      <c r="O32" s="153"/>
      <c r="P32" s="153"/>
      <c r="Q32" s="153"/>
      <c r="AC32" s="153"/>
      <c r="AD32" s="153"/>
    </row>
    <row r="33" spans="2:30" s="152" customFormat="1" ht="15.75" customHeight="1">
      <c r="B33" s="155"/>
      <c r="D33" s="150"/>
      <c r="E33" s="150"/>
      <c r="G33" s="153"/>
      <c r="H33" s="153"/>
      <c r="I33" s="153"/>
      <c r="J33" s="153"/>
      <c r="K33" s="153"/>
      <c r="M33" s="153"/>
      <c r="N33" s="153"/>
      <c r="O33" s="153"/>
      <c r="P33" s="153"/>
      <c r="Q33" s="153"/>
      <c r="AC33" s="153"/>
      <c r="AD33" s="153"/>
    </row>
    <row r="34" spans="2:30" s="152" customFormat="1" ht="15.75" customHeight="1">
      <c r="B34" s="155"/>
      <c r="D34" s="150"/>
      <c r="E34" s="150"/>
      <c r="G34" s="153"/>
      <c r="H34" s="153"/>
      <c r="I34" s="153"/>
      <c r="J34" s="153"/>
      <c r="K34" s="153"/>
      <c r="M34" s="153"/>
      <c r="N34" s="153"/>
      <c r="O34" s="153"/>
      <c r="P34" s="153"/>
      <c r="Q34" s="153"/>
      <c r="AC34" s="153"/>
      <c r="AD34" s="153"/>
    </row>
    <row r="35" spans="2:30" s="152" customFormat="1" ht="15.75" customHeight="1">
      <c r="B35" s="155"/>
      <c r="D35" s="156"/>
      <c r="E35" s="156"/>
      <c r="G35" s="156"/>
      <c r="H35" s="156"/>
      <c r="I35" s="156"/>
      <c r="J35" s="156"/>
      <c r="K35" s="156"/>
      <c r="M35" s="153"/>
      <c r="N35" s="153"/>
      <c r="O35" s="153"/>
      <c r="P35" s="153"/>
      <c r="Q35" s="153"/>
      <c r="AC35" s="153"/>
      <c r="AD35" s="153"/>
    </row>
    <row r="36" spans="2:30" s="152" customFormat="1" ht="15.75" customHeight="1">
      <c r="B36" s="155"/>
      <c r="G36" s="153"/>
      <c r="H36" s="153"/>
      <c r="I36" s="153"/>
      <c r="J36" s="153"/>
      <c r="K36" s="153"/>
      <c r="M36" s="153"/>
      <c r="N36" s="153"/>
      <c r="O36" s="153"/>
      <c r="P36" s="153"/>
      <c r="Q36" s="153"/>
      <c r="AC36" s="153"/>
      <c r="AD36" s="153"/>
    </row>
    <row r="37" s="152" customFormat="1" ht="12.75"/>
    <row r="38" s="152" customFormat="1" ht="12.75"/>
    <row r="39" s="152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2" spans="2:11" ht="15.75" customHeight="1">
      <c r="B2" s="36"/>
      <c r="C2" s="36"/>
      <c r="D2" s="36"/>
      <c r="E2" s="36"/>
      <c r="G2" s="36"/>
      <c r="H2" s="36"/>
      <c r="I2" s="37"/>
      <c r="J2" s="37"/>
      <c r="K2" s="37"/>
    </row>
    <row r="3" ht="12.75">
      <c r="B3" s="2"/>
    </row>
    <row r="4" spans="2:17" ht="75.75" customHeight="1">
      <c r="B4" s="85" t="s">
        <v>33</v>
      </c>
      <c r="C4" s="87" t="s">
        <v>292</v>
      </c>
      <c r="D4" s="151" t="s">
        <v>280</v>
      </c>
      <c r="E4" s="151" t="s">
        <v>264</v>
      </c>
      <c r="F4" s="3"/>
      <c r="G4" s="136" t="s">
        <v>202</v>
      </c>
      <c r="H4" s="136" t="s">
        <v>203</v>
      </c>
      <c r="I4" s="87" t="s">
        <v>204</v>
      </c>
      <c r="J4" s="151" t="s">
        <v>205</v>
      </c>
      <c r="K4" s="151" t="s">
        <v>125</v>
      </c>
      <c r="L4" s="3"/>
      <c r="M4" s="3"/>
      <c r="N4" s="3"/>
      <c r="O4" s="3"/>
      <c r="P4" s="3"/>
      <c r="Q4" s="3"/>
    </row>
    <row r="5" spans="2:17" ht="12" customHeight="1">
      <c r="B5" s="83"/>
      <c r="C5" s="140" t="s">
        <v>162</v>
      </c>
      <c r="D5" s="138" t="s">
        <v>162</v>
      </c>
      <c r="E5" s="138" t="s">
        <v>162</v>
      </c>
      <c r="F5" s="3"/>
      <c r="G5" s="137" t="s">
        <v>162</v>
      </c>
      <c r="H5" s="137" t="s">
        <v>162</v>
      </c>
      <c r="I5" s="140" t="s">
        <v>162</v>
      </c>
      <c r="J5" s="138" t="s">
        <v>162</v>
      </c>
      <c r="K5" s="138" t="s">
        <v>162</v>
      </c>
      <c r="L5" s="3"/>
      <c r="M5" s="3"/>
      <c r="N5" s="3"/>
      <c r="O5" s="3"/>
      <c r="P5" s="3"/>
      <c r="Q5" s="3"/>
    </row>
    <row r="6" spans="2:17" ht="12" customHeight="1" thickBot="1">
      <c r="B6" s="141"/>
      <c r="C6" s="143"/>
      <c r="D6" s="145"/>
      <c r="E6" s="145"/>
      <c r="F6" s="130"/>
      <c r="G6" s="145" t="s">
        <v>121</v>
      </c>
      <c r="H6" s="145" t="s">
        <v>121</v>
      </c>
      <c r="I6" s="143" t="s">
        <v>121</v>
      </c>
      <c r="J6" s="145" t="s">
        <v>121</v>
      </c>
      <c r="K6" s="145" t="s">
        <v>121</v>
      </c>
      <c r="L6" s="130"/>
      <c r="M6" s="3"/>
      <c r="N6" s="3"/>
      <c r="O6" s="3"/>
      <c r="P6" s="3"/>
      <c r="Q6" s="3"/>
    </row>
    <row r="7" spans="2:13" ht="12.75" customHeight="1">
      <c r="B7" s="40" t="s">
        <v>17</v>
      </c>
      <c r="C7" s="173">
        <f>'Segmenty działalności Q'!$F8</f>
        <v>197</v>
      </c>
      <c r="D7" s="133">
        <v>301</v>
      </c>
      <c r="E7" s="133">
        <v>642</v>
      </c>
      <c r="G7" s="133">
        <v>1472</v>
      </c>
      <c r="H7" s="133">
        <v>559</v>
      </c>
      <c r="I7" s="132">
        <v>183</v>
      </c>
      <c r="J7" s="133">
        <v>220</v>
      </c>
      <c r="K7" s="133">
        <v>510</v>
      </c>
      <c r="M7" s="3"/>
    </row>
    <row r="8" spans="2:30" ht="12.75" customHeight="1">
      <c r="B8" s="40" t="s">
        <v>18</v>
      </c>
      <c r="C8" s="132">
        <f>'Segmenty działalności Q'!$F9</f>
        <v>65</v>
      </c>
      <c r="D8" s="133">
        <v>107</v>
      </c>
      <c r="E8" s="133">
        <v>217</v>
      </c>
      <c r="F8" s="3"/>
      <c r="G8" s="133">
        <v>723</v>
      </c>
      <c r="H8" s="133">
        <v>197</v>
      </c>
      <c r="I8" s="132">
        <v>133</v>
      </c>
      <c r="J8" s="133">
        <v>161</v>
      </c>
      <c r="K8" s="133">
        <v>232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90" t="s">
        <v>232</v>
      </c>
      <c r="C9" s="91">
        <f>'Segmenty działalności Q'!$F10</f>
        <v>262</v>
      </c>
      <c r="D9" s="93">
        <v>408</v>
      </c>
      <c r="E9" s="93">
        <v>859</v>
      </c>
      <c r="G9" s="93">
        <v>2195</v>
      </c>
      <c r="H9" s="93">
        <v>756</v>
      </c>
      <c r="I9" s="91">
        <v>316</v>
      </c>
      <c r="J9" s="93">
        <v>381</v>
      </c>
      <c r="K9" s="93">
        <v>742</v>
      </c>
      <c r="M9" s="3"/>
      <c r="AD9" s="3"/>
    </row>
    <row r="10" spans="2:30" ht="12.75" customHeight="1">
      <c r="B10" s="40" t="s">
        <v>24</v>
      </c>
      <c r="C10" s="132">
        <f>'Segmenty działalności Q'!$F11</f>
        <v>-110.1</v>
      </c>
      <c r="D10" s="133">
        <v>-89.9</v>
      </c>
      <c r="E10" s="133">
        <v>-108</v>
      </c>
      <c r="G10" s="133">
        <v>-360</v>
      </c>
      <c r="H10" s="133">
        <v>-101</v>
      </c>
      <c r="I10" s="132">
        <v>-83</v>
      </c>
      <c r="J10" s="133">
        <v>-80</v>
      </c>
      <c r="K10" s="133">
        <v>-96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40" t="s">
        <v>2</v>
      </c>
      <c r="C11" s="132">
        <f>'Segmenty działalności Q'!$F12</f>
        <v>-100.30000000000001</v>
      </c>
      <c r="D11" s="133">
        <v>-140.8</v>
      </c>
      <c r="E11" s="133">
        <v>-319</v>
      </c>
      <c r="G11" s="133">
        <v>-938</v>
      </c>
      <c r="H11" s="133">
        <v>-302</v>
      </c>
      <c r="I11" s="132">
        <v>-160</v>
      </c>
      <c r="J11" s="133">
        <v>-176</v>
      </c>
      <c r="K11" s="133">
        <v>-300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40" t="s">
        <v>16</v>
      </c>
      <c r="C12" s="132">
        <f>'Segmenty działalności Q'!$F13</f>
        <v>-46</v>
      </c>
      <c r="D12" s="133">
        <v>-52.4</v>
      </c>
      <c r="E12" s="133">
        <v>-49</v>
      </c>
      <c r="G12" s="133">
        <v>-174</v>
      </c>
      <c r="H12" s="133">
        <v>-49</v>
      </c>
      <c r="I12" s="132">
        <v>-47</v>
      </c>
      <c r="J12" s="133">
        <v>-48</v>
      </c>
      <c r="K12" s="133">
        <v>-30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40" t="s">
        <v>25</v>
      </c>
      <c r="C13" s="132">
        <f>'Segmenty działalności Q'!$F14</f>
        <v>-51.099999999999994</v>
      </c>
      <c r="D13" s="133">
        <v>-39.1</v>
      </c>
      <c r="E13" s="133">
        <v>-34</v>
      </c>
      <c r="G13" s="133">
        <v>-168</v>
      </c>
      <c r="H13" s="133">
        <v>-48</v>
      </c>
      <c r="I13" s="132">
        <v>-52</v>
      </c>
      <c r="J13" s="133">
        <v>-45</v>
      </c>
      <c r="K13" s="133">
        <v>-23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40" t="s">
        <v>34</v>
      </c>
      <c r="C14" s="132">
        <f>'Segmenty działalności Q'!$F15</f>
        <v>0</v>
      </c>
      <c r="D14" s="133">
        <v>0</v>
      </c>
      <c r="E14" s="133">
        <v>0</v>
      </c>
      <c r="G14" s="133">
        <v>0</v>
      </c>
      <c r="H14" s="133">
        <v>0</v>
      </c>
      <c r="I14" s="132">
        <v>0</v>
      </c>
      <c r="J14" s="133">
        <v>0</v>
      </c>
      <c r="K14" s="133">
        <v>0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40" t="s">
        <v>120</v>
      </c>
      <c r="C15" s="132">
        <f>'Segmenty działalności Q'!$F16</f>
        <v>6</v>
      </c>
      <c r="D15" s="133">
        <v>0</v>
      </c>
      <c r="E15" s="133">
        <v>0</v>
      </c>
      <c r="G15" s="133">
        <v>-16</v>
      </c>
      <c r="H15" s="133">
        <v>-12</v>
      </c>
      <c r="I15" s="132">
        <v>0</v>
      </c>
      <c r="J15" s="133">
        <v>0</v>
      </c>
      <c r="K15" s="133">
        <v>-4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40" t="s">
        <v>1</v>
      </c>
      <c r="C16" s="132">
        <f>'Segmenty działalności Q'!$F17</f>
        <v>1</v>
      </c>
      <c r="D16" s="133">
        <v>0</v>
      </c>
      <c r="E16" s="133">
        <v>0</v>
      </c>
      <c r="G16" s="133">
        <v>0</v>
      </c>
      <c r="H16" s="133">
        <v>0</v>
      </c>
      <c r="I16" s="132">
        <v>0</v>
      </c>
      <c r="J16" s="133">
        <v>0</v>
      </c>
      <c r="K16" s="133">
        <v>0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40" t="s">
        <v>70</v>
      </c>
      <c r="C17" s="132">
        <f>'Segmenty działalności Q'!$F18</f>
        <v>-49</v>
      </c>
      <c r="D17" s="133">
        <v>-5.6</v>
      </c>
      <c r="E17" s="133">
        <v>-48</v>
      </c>
      <c r="G17" s="133">
        <v>-140</v>
      </c>
      <c r="H17" s="133">
        <v>-146</v>
      </c>
      <c r="I17" s="132">
        <v>53</v>
      </c>
      <c r="J17" s="133">
        <v>-24</v>
      </c>
      <c r="K17" s="133">
        <v>-23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90" t="s">
        <v>6</v>
      </c>
      <c r="C18" s="91">
        <f>'Segmenty działalności Q'!$F19</f>
        <v>-349.4000000000001</v>
      </c>
      <c r="D18" s="93">
        <v>-327.7</v>
      </c>
      <c r="E18" s="93">
        <v>-558</v>
      </c>
      <c r="G18" s="93">
        <v>-1796</v>
      </c>
      <c r="H18" s="93">
        <v>-658</v>
      </c>
      <c r="I18" s="91">
        <v>-289</v>
      </c>
      <c r="J18" s="93">
        <v>-373</v>
      </c>
      <c r="K18" s="93">
        <v>-476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90" t="s">
        <v>77</v>
      </c>
      <c r="C19" s="91">
        <f>'Segmenty działalności Q'!$F20</f>
        <v>22</v>
      </c>
      <c r="D19" s="197">
        <v>170</v>
      </c>
      <c r="E19" s="197">
        <v>409</v>
      </c>
      <c r="F19" s="134"/>
      <c r="G19" s="197">
        <v>759</v>
      </c>
      <c r="H19" s="197">
        <v>199</v>
      </c>
      <c r="I19" s="91">
        <v>110</v>
      </c>
      <c r="J19" s="197">
        <v>88</v>
      </c>
      <c r="K19" s="197">
        <v>362</v>
      </c>
      <c r="L19" s="134"/>
      <c r="M19" s="3"/>
      <c r="AD19" s="3"/>
    </row>
    <row r="20" spans="2:30" ht="13.5" customHeight="1" thickBot="1">
      <c r="B20" s="90" t="s">
        <v>233</v>
      </c>
      <c r="C20" s="91">
        <f>'Segmenty działalności Q'!$F21</f>
        <v>-88</v>
      </c>
      <c r="D20" s="197">
        <v>81</v>
      </c>
      <c r="E20" s="197">
        <v>301</v>
      </c>
      <c r="F20" s="3"/>
      <c r="G20" s="197">
        <v>399</v>
      </c>
      <c r="H20" s="197">
        <v>98</v>
      </c>
      <c r="I20" s="91">
        <v>27</v>
      </c>
      <c r="J20" s="197">
        <v>8</v>
      </c>
      <c r="K20" s="197">
        <v>266</v>
      </c>
      <c r="L20" s="3"/>
      <c r="M20" s="3"/>
      <c r="N20" s="3"/>
      <c r="O20" s="3"/>
      <c r="P20" s="3"/>
      <c r="Q20" s="3"/>
      <c r="AC20" s="3"/>
      <c r="AD20" s="3"/>
    </row>
    <row r="21" spans="2:30" ht="15.75" customHeight="1">
      <c r="B21" s="40"/>
      <c r="M21" s="3"/>
      <c r="N21" s="3"/>
      <c r="O21" s="3"/>
      <c r="P21" s="3"/>
      <c r="Q21" s="3"/>
      <c r="AC21" s="3"/>
      <c r="AD21" s="3"/>
    </row>
    <row r="22" spans="2:30" ht="15.75" customHeight="1">
      <c r="B22" s="40"/>
      <c r="M22" s="3"/>
      <c r="N22" s="3"/>
      <c r="O22" s="3"/>
      <c r="P22" s="3"/>
      <c r="Q22" s="3"/>
      <c r="AC22" s="3"/>
      <c r="AD22" s="3"/>
    </row>
    <row r="23" spans="2:30" ht="15.75" customHeight="1">
      <c r="B23" s="40"/>
      <c r="M23" s="3"/>
      <c r="N23" s="3"/>
      <c r="O23" s="3"/>
      <c r="P23" s="3"/>
      <c r="Q23" s="3"/>
      <c r="AC23" s="3"/>
      <c r="AD23" s="3"/>
    </row>
    <row r="24" spans="2:30" s="152" customFormat="1" ht="15.75" customHeight="1">
      <c r="B24" s="154"/>
      <c r="M24" s="153"/>
      <c r="N24" s="153"/>
      <c r="O24" s="153"/>
      <c r="P24" s="153"/>
      <c r="Q24" s="153"/>
      <c r="AC24" s="153"/>
      <c r="AD24" s="153"/>
    </row>
    <row r="25" spans="2:30" s="152" customFormat="1" ht="15.75" customHeight="1">
      <c r="B25" s="154"/>
      <c r="M25" s="153"/>
      <c r="N25" s="153"/>
      <c r="O25" s="153"/>
      <c r="P25" s="153"/>
      <c r="Q25" s="153"/>
      <c r="AC25" s="153"/>
      <c r="AD25" s="153"/>
    </row>
    <row r="26" spans="2:30" s="152" customFormat="1" ht="15.75" customHeight="1">
      <c r="B26" s="155"/>
      <c r="G26" s="150"/>
      <c r="H26" s="160"/>
      <c r="I26" s="150"/>
      <c r="J26" s="161"/>
      <c r="K26" s="161"/>
      <c r="M26" s="153"/>
      <c r="N26" s="153"/>
      <c r="O26" s="153"/>
      <c r="P26" s="153"/>
      <c r="Q26" s="153"/>
      <c r="AC26" s="153"/>
      <c r="AD26" s="153"/>
    </row>
    <row r="27" spans="2:30" s="152" customFormat="1" ht="15.75" customHeight="1">
      <c r="B27" s="155"/>
      <c r="G27" s="162"/>
      <c r="H27" s="162"/>
      <c r="I27" s="162"/>
      <c r="J27" s="162"/>
      <c r="K27" s="162"/>
      <c r="M27" s="153"/>
      <c r="N27" s="153"/>
      <c r="O27" s="153"/>
      <c r="P27" s="153"/>
      <c r="Q27" s="153"/>
      <c r="AC27" s="153"/>
      <c r="AD27" s="153"/>
    </row>
    <row r="28" spans="2:30" s="152" customFormat="1" ht="15.75" customHeight="1">
      <c r="B28" s="155"/>
      <c r="C28" s="163"/>
      <c r="D28" s="163"/>
      <c r="E28" s="163"/>
      <c r="G28" s="150"/>
      <c r="H28" s="160"/>
      <c r="I28" s="150"/>
      <c r="J28" s="161"/>
      <c r="K28" s="161"/>
      <c r="M28" s="153"/>
      <c r="N28" s="153"/>
      <c r="O28" s="153"/>
      <c r="P28" s="153"/>
      <c r="Q28" s="153"/>
      <c r="AC28" s="153"/>
      <c r="AD28" s="153"/>
    </row>
    <row r="29" spans="2:30" s="152" customFormat="1" ht="15.75" customHeight="1">
      <c r="B29" s="155"/>
      <c r="G29" s="162"/>
      <c r="H29" s="162"/>
      <c r="I29" s="162"/>
      <c r="J29" s="162"/>
      <c r="K29" s="162"/>
      <c r="M29" s="153"/>
      <c r="N29" s="153"/>
      <c r="O29" s="153"/>
      <c r="P29" s="153"/>
      <c r="Q29" s="153"/>
      <c r="AC29" s="153"/>
      <c r="AD29" s="153"/>
    </row>
    <row r="30" spans="2:30" s="152" customFormat="1" ht="15.75" customHeight="1">
      <c r="B30" s="155"/>
      <c r="G30" s="150"/>
      <c r="H30" s="160"/>
      <c r="I30" s="150"/>
      <c r="J30" s="161"/>
      <c r="K30" s="161"/>
      <c r="M30" s="153"/>
      <c r="N30" s="153"/>
      <c r="O30" s="153"/>
      <c r="P30" s="153"/>
      <c r="Q30" s="153"/>
      <c r="AC30" s="153"/>
      <c r="AD30" s="153"/>
    </row>
    <row r="31" spans="2:30" s="152" customFormat="1" ht="15.75" customHeight="1">
      <c r="B31" s="155"/>
      <c r="G31" s="150"/>
      <c r="H31" s="160"/>
      <c r="I31" s="150"/>
      <c r="J31" s="161"/>
      <c r="K31" s="161"/>
      <c r="M31" s="153"/>
      <c r="N31" s="153"/>
      <c r="O31" s="153"/>
      <c r="P31" s="153"/>
      <c r="Q31" s="153"/>
      <c r="AC31" s="153"/>
      <c r="AD31" s="153"/>
    </row>
    <row r="32" spans="2:30" s="152" customFormat="1" ht="15.75" customHeight="1">
      <c r="B32" s="155"/>
      <c r="G32" s="153"/>
      <c r="H32" s="153"/>
      <c r="I32" s="153"/>
      <c r="J32" s="153"/>
      <c r="K32" s="153"/>
      <c r="M32" s="153"/>
      <c r="N32" s="153"/>
      <c r="O32" s="153"/>
      <c r="P32" s="153"/>
      <c r="Q32" s="153"/>
      <c r="AC32" s="153"/>
      <c r="AD32" s="153"/>
    </row>
    <row r="33" spans="2:30" s="152" customFormat="1" ht="15.75" customHeight="1">
      <c r="B33" s="155"/>
      <c r="C33" s="156"/>
      <c r="D33" s="156"/>
      <c r="E33" s="156"/>
      <c r="G33" s="153"/>
      <c r="H33" s="153"/>
      <c r="I33" s="153"/>
      <c r="J33" s="153"/>
      <c r="K33" s="153"/>
      <c r="M33" s="153"/>
      <c r="N33" s="153"/>
      <c r="O33" s="153"/>
      <c r="P33" s="153"/>
      <c r="Q33" s="153"/>
      <c r="AC33" s="153"/>
      <c r="AD33" s="153"/>
    </row>
    <row r="34" spans="2:30" s="152" customFormat="1" ht="15.75" customHeight="1">
      <c r="B34" s="155"/>
      <c r="C34" s="156"/>
      <c r="D34" s="156"/>
      <c r="E34" s="156"/>
      <c r="G34" s="153"/>
      <c r="H34" s="153"/>
      <c r="I34" s="153"/>
      <c r="J34" s="153"/>
      <c r="K34" s="153"/>
      <c r="M34" s="153"/>
      <c r="N34" s="153"/>
      <c r="O34" s="153"/>
      <c r="P34" s="153"/>
      <c r="Q34" s="153"/>
      <c r="AC34" s="153"/>
      <c r="AD34" s="153"/>
    </row>
    <row r="35" spans="2:30" s="152" customFormat="1" ht="15.75" customHeight="1">
      <c r="B35" s="155"/>
      <c r="C35" s="156"/>
      <c r="D35" s="156"/>
      <c r="E35" s="156"/>
      <c r="G35" s="156"/>
      <c r="H35" s="156"/>
      <c r="I35" s="156"/>
      <c r="J35" s="156"/>
      <c r="K35" s="156"/>
      <c r="M35" s="153"/>
      <c r="N35" s="153"/>
      <c r="O35" s="153"/>
      <c r="P35" s="153"/>
      <c r="Q35" s="153"/>
      <c r="AC35" s="153"/>
      <c r="AD35" s="153"/>
    </row>
    <row r="36" spans="2:30" s="152" customFormat="1" ht="15.75" customHeight="1">
      <c r="B36" s="155"/>
      <c r="G36" s="153"/>
      <c r="H36" s="153"/>
      <c r="I36" s="153"/>
      <c r="J36" s="153"/>
      <c r="K36" s="153"/>
      <c r="M36" s="153"/>
      <c r="N36" s="153"/>
      <c r="O36" s="153"/>
      <c r="P36" s="153"/>
      <c r="Q36" s="153"/>
      <c r="AC36" s="153"/>
      <c r="AD36" s="153"/>
    </row>
    <row r="37" spans="2:30" s="152" customFormat="1" ht="15.75" customHeight="1">
      <c r="B37" s="154"/>
      <c r="G37" s="153"/>
      <c r="H37" s="153"/>
      <c r="I37" s="153"/>
      <c r="J37" s="153"/>
      <c r="K37" s="153"/>
      <c r="M37" s="153"/>
      <c r="N37" s="153"/>
      <c r="O37" s="153"/>
      <c r="P37" s="153"/>
      <c r="Q37" s="153"/>
      <c r="AC37" s="153"/>
      <c r="AD37" s="153"/>
    </row>
    <row r="38" spans="2:30" s="152" customFormat="1" ht="15.75" customHeight="1">
      <c r="B38" s="157"/>
      <c r="AC38" s="153"/>
      <c r="AD38" s="153"/>
    </row>
    <row r="39" spans="2:30" s="152" customFormat="1" ht="15.75" customHeight="1">
      <c r="B39" s="164"/>
      <c r="M39" s="153"/>
      <c r="N39" s="153"/>
      <c r="O39" s="153"/>
      <c r="P39" s="153"/>
      <c r="Q39" s="153"/>
      <c r="AC39" s="153"/>
      <c r="AD39" s="153"/>
    </row>
    <row r="40" spans="2:30" ht="15.75" customHeight="1">
      <c r="B40" s="74"/>
      <c r="AC40" s="3"/>
      <c r="AD4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D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2" spans="2:11" ht="15.75" customHeight="1">
      <c r="B2" s="36"/>
      <c r="C2" s="36"/>
      <c r="D2" s="36"/>
      <c r="E2" s="36"/>
      <c r="G2" s="36"/>
      <c r="H2" s="36"/>
      <c r="I2" s="37"/>
      <c r="J2" s="37"/>
      <c r="K2" s="37"/>
    </row>
    <row r="3" ht="12.75">
      <c r="B3" s="2"/>
    </row>
    <row r="4" spans="2:17" ht="75.75" customHeight="1">
      <c r="B4" s="85" t="s">
        <v>275</v>
      </c>
      <c r="C4" s="87" t="s">
        <v>292</v>
      </c>
      <c r="D4" s="151" t="s">
        <v>280</v>
      </c>
      <c r="E4" s="151" t="s">
        <v>264</v>
      </c>
      <c r="F4" s="3"/>
      <c r="G4" s="136" t="s">
        <v>202</v>
      </c>
      <c r="H4" s="136" t="s">
        <v>203</v>
      </c>
      <c r="I4" s="87" t="s">
        <v>204</v>
      </c>
      <c r="J4" s="151" t="s">
        <v>205</v>
      </c>
      <c r="K4" s="151" t="s">
        <v>125</v>
      </c>
      <c r="L4" s="3"/>
      <c r="M4" s="3"/>
      <c r="N4" s="3"/>
      <c r="O4" s="3"/>
      <c r="P4" s="3"/>
      <c r="Q4" s="3"/>
    </row>
    <row r="5" spans="2:17" ht="12" customHeight="1">
      <c r="B5" s="83"/>
      <c r="C5" s="140" t="s">
        <v>162</v>
      </c>
      <c r="D5" s="138" t="s">
        <v>162</v>
      </c>
      <c r="E5" s="138" t="s">
        <v>162</v>
      </c>
      <c r="F5" s="3"/>
      <c r="G5" s="137" t="s">
        <v>162</v>
      </c>
      <c r="H5" s="137" t="s">
        <v>162</v>
      </c>
      <c r="I5" s="140" t="s">
        <v>162</v>
      </c>
      <c r="J5" s="138" t="s">
        <v>162</v>
      </c>
      <c r="K5" s="138" t="s">
        <v>162</v>
      </c>
      <c r="L5" s="3"/>
      <c r="M5" s="3"/>
      <c r="N5" s="3"/>
      <c r="O5" s="3"/>
      <c r="P5" s="3"/>
      <c r="Q5" s="3"/>
    </row>
    <row r="6" spans="2:17" ht="12" customHeight="1" thickBot="1">
      <c r="B6" s="141"/>
      <c r="C6" s="142"/>
      <c r="D6" s="145"/>
      <c r="E6" s="145"/>
      <c r="F6" s="130"/>
      <c r="G6" s="145" t="s">
        <v>121</v>
      </c>
      <c r="H6" s="145" t="s">
        <v>121</v>
      </c>
      <c r="I6" s="143" t="s">
        <v>121</v>
      </c>
      <c r="J6" s="145" t="s">
        <v>121</v>
      </c>
      <c r="K6" s="145" t="s">
        <v>121</v>
      </c>
      <c r="L6" s="130"/>
      <c r="M6" s="3"/>
      <c r="N6" s="3"/>
      <c r="O6" s="3"/>
      <c r="P6" s="3"/>
      <c r="Q6" s="3"/>
    </row>
    <row r="7" spans="2:13" ht="12.75" customHeight="1">
      <c r="B7" s="40" t="s">
        <v>17</v>
      </c>
      <c r="C7" s="173">
        <f>'Segmenty działalności Q'!G8</f>
        <v>38</v>
      </c>
      <c r="D7" s="133">
        <v>28</v>
      </c>
      <c r="E7" s="133">
        <v>24</v>
      </c>
      <c r="G7" s="133">
        <v>137</v>
      </c>
      <c r="H7" s="133">
        <v>29</v>
      </c>
      <c r="I7" s="132">
        <v>42</v>
      </c>
      <c r="J7" s="133">
        <v>42</v>
      </c>
      <c r="K7" s="133">
        <v>24</v>
      </c>
      <c r="M7" s="3"/>
    </row>
    <row r="8" spans="2:30" ht="12.75" customHeight="1">
      <c r="B8" s="40" t="s">
        <v>18</v>
      </c>
      <c r="C8" s="132">
        <f>'Segmenty działalności Q'!G9</f>
        <v>60</v>
      </c>
      <c r="D8" s="133">
        <v>59</v>
      </c>
      <c r="E8" s="133">
        <v>48</v>
      </c>
      <c r="G8" s="133">
        <v>225</v>
      </c>
      <c r="H8" s="133">
        <v>54</v>
      </c>
      <c r="I8" s="132">
        <v>53</v>
      </c>
      <c r="J8" s="133">
        <v>62</v>
      </c>
      <c r="K8" s="133">
        <v>56</v>
      </c>
      <c r="M8" s="3"/>
      <c r="N8" s="3"/>
      <c r="O8" s="3"/>
      <c r="P8" s="3"/>
      <c r="Q8" s="3"/>
      <c r="AD8" s="3"/>
    </row>
    <row r="9" spans="2:30" ht="13.5" customHeight="1" thickBot="1">
      <c r="B9" s="90" t="s">
        <v>232</v>
      </c>
      <c r="C9" s="91">
        <f>'Segmenty działalności Q'!G10</f>
        <v>98</v>
      </c>
      <c r="D9" s="93">
        <v>87</v>
      </c>
      <c r="E9" s="93">
        <v>72</v>
      </c>
      <c r="G9" s="93">
        <v>362</v>
      </c>
      <c r="H9" s="93">
        <v>83</v>
      </c>
      <c r="I9" s="91">
        <v>95</v>
      </c>
      <c r="J9" s="93">
        <v>104</v>
      </c>
      <c r="K9" s="93">
        <v>80</v>
      </c>
      <c r="M9" s="3"/>
      <c r="AD9" s="3"/>
    </row>
    <row r="10" spans="2:30" ht="12.75" customHeight="1">
      <c r="B10" s="40" t="s">
        <v>24</v>
      </c>
      <c r="C10" s="132">
        <f>'Segmenty działalności Q'!G11</f>
        <v>-14.2</v>
      </c>
      <c r="D10" s="133">
        <v>-12.3</v>
      </c>
      <c r="E10" s="133">
        <v>-14</v>
      </c>
      <c r="G10" s="133">
        <v>-58</v>
      </c>
      <c r="H10" s="133">
        <v>-14</v>
      </c>
      <c r="I10" s="132">
        <v>-14</v>
      </c>
      <c r="J10" s="133">
        <v>-14</v>
      </c>
      <c r="K10" s="133">
        <v>-16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40" t="s">
        <v>2</v>
      </c>
      <c r="C11" s="132">
        <f>'Segmenty działalności Q'!G12</f>
        <v>-19.4</v>
      </c>
      <c r="D11" s="133">
        <v>-13.5</v>
      </c>
      <c r="E11" s="133">
        <v>-17</v>
      </c>
      <c r="G11" s="133">
        <v>-57</v>
      </c>
      <c r="H11" s="133">
        <v>-7</v>
      </c>
      <c r="I11" s="132">
        <v>-14</v>
      </c>
      <c r="J11" s="133">
        <v>-25</v>
      </c>
      <c r="K11" s="133">
        <v>-11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40" t="s">
        <v>16</v>
      </c>
      <c r="C12" s="132">
        <f>'Segmenty działalności Q'!G13</f>
        <v>-50.099999999999994</v>
      </c>
      <c r="D12" s="133">
        <v>-58</v>
      </c>
      <c r="E12" s="133">
        <v>-52</v>
      </c>
      <c r="G12" s="133">
        <v>-208</v>
      </c>
      <c r="H12" s="133">
        <v>-50</v>
      </c>
      <c r="I12" s="132">
        <v>-49</v>
      </c>
      <c r="J12" s="133">
        <v>-61</v>
      </c>
      <c r="K12" s="133">
        <v>-48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40" t="s">
        <v>25</v>
      </c>
      <c r="C13" s="132">
        <f>'Segmenty działalności Q'!G14</f>
        <v>-67.49999999999999</v>
      </c>
      <c r="D13" s="133">
        <v>-52.6</v>
      </c>
      <c r="E13" s="133">
        <v>-41</v>
      </c>
      <c r="G13" s="133">
        <v>-247</v>
      </c>
      <c r="H13" s="133">
        <v>-71</v>
      </c>
      <c r="I13" s="132">
        <v>-55</v>
      </c>
      <c r="J13" s="133">
        <v>-78</v>
      </c>
      <c r="K13" s="133">
        <v>-43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40" t="s">
        <v>34</v>
      </c>
      <c r="C14" s="132">
        <f>'Segmenty działalności Q'!G15</f>
        <v>0</v>
      </c>
      <c r="D14" s="133">
        <v>0</v>
      </c>
      <c r="E14" s="133">
        <v>0</v>
      </c>
      <c r="G14" s="133">
        <v>0</v>
      </c>
      <c r="H14" s="133">
        <v>0</v>
      </c>
      <c r="I14" s="132">
        <v>0</v>
      </c>
      <c r="J14" s="133">
        <v>0</v>
      </c>
      <c r="K14" s="133">
        <v>0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40" t="s">
        <v>120</v>
      </c>
      <c r="C15" s="132">
        <f>'Segmenty działalności Q'!G16</f>
        <v>1</v>
      </c>
      <c r="D15" s="133">
        <v>-20.7</v>
      </c>
      <c r="E15" s="133">
        <v>14</v>
      </c>
      <c r="G15" s="133">
        <v>-34</v>
      </c>
      <c r="H15" s="133">
        <v>-21</v>
      </c>
      <c r="I15" s="132">
        <v>0</v>
      </c>
      <c r="J15" s="133">
        <v>-13</v>
      </c>
      <c r="K15" s="133">
        <v>0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40" t="s">
        <v>1</v>
      </c>
      <c r="C16" s="132">
        <f>'Segmenty działalności Q'!G17</f>
        <v>0</v>
      </c>
      <c r="D16" s="133">
        <v>0</v>
      </c>
      <c r="E16" s="133">
        <v>0</v>
      </c>
      <c r="G16" s="133">
        <v>0</v>
      </c>
      <c r="H16" s="133">
        <v>0</v>
      </c>
      <c r="I16" s="132">
        <v>0</v>
      </c>
      <c r="J16" s="133">
        <v>0</v>
      </c>
      <c r="K16" s="133">
        <v>0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40" t="s">
        <v>70</v>
      </c>
      <c r="C17" s="132">
        <f>'Segmenty działalności Q'!G18</f>
        <v>-4.9</v>
      </c>
      <c r="D17" s="133">
        <v>4</v>
      </c>
      <c r="E17" s="133">
        <v>-42</v>
      </c>
      <c r="G17" s="133">
        <v>-2</v>
      </c>
      <c r="H17" s="133">
        <v>-12</v>
      </c>
      <c r="I17" s="132">
        <v>-9</v>
      </c>
      <c r="J17" s="133">
        <v>30</v>
      </c>
      <c r="K17" s="133">
        <v>-11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90" t="s">
        <v>6</v>
      </c>
      <c r="C18" s="91">
        <f>'Segmenty działalności Q'!G19</f>
        <v>-155.7</v>
      </c>
      <c r="D18" s="93">
        <v>-153.1</v>
      </c>
      <c r="E18" s="93">
        <v>-152</v>
      </c>
      <c r="G18" s="93">
        <v>-606</v>
      </c>
      <c r="H18" s="93">
        <v>-175</v>
      </c>
      <c r="I18" s="91">
        <v>-141</v>
      </c>
      <c r="J18" s="93">
        <v>-161</v>
      </c>
      <c r="K18" s="93">
        <v>-129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90" t="s">
        <v>77</v>
      </c>
      <c r="C19" s="91">
        <f>'Segmenty działalności Q'!G20</f>
        <v>-43</v>
      </c>
      <c r="D19" s="93">
        <v>-54</v>
      </c>
      <c r="E19" s="93">
        <v>-66</v>
      </c>
      <c r="F19" s="79"/>
      <c r="G19" s="93">
        <v>-186</v>
      </c>
      <c r="H19" s="93">
        <v>-78</v>
      </c>
      <c r="I19" s="91">
        <v>-32</v>
      </c>
      <c r="J19" s="197">
        <v>-43</v>
      </c>
      <c r="K19" s="197">
        <v>-33</v>
      </c>
      <c r="L19" s="79"/>
      <c r="M19" s="3"/>
      <c r="AD19" s="3"/>
    </row>
    <row r="20" spans="2:30" ht="13.5" customHeight="1" thickBot="1">
      <c r="B20" s="90" t="s">
        <v>233</v>
      </c>
      <c r="C20" s="91">
        <f>'Segmenty działalności Q'!G21</f>
        <v>-57</v>
      </c>
      <c r="D20" s="93">
        <v>-66</v>
      </c>
      <c r="E20" s="93">
        <v>-80</v>
      </c>
      <c r="F20" s="3"/>
      <c r="G20" s="93">
        <v>-244</v>
      </c>
      <c r="H20" s="93">
        <v>-92</v>
      </c>
      <c r="I20" s="91">
        <v>-46</v>
      </c>
      <c r="J20" s="197">
        <v>-57</v>
      </c>
      <c r="K20" s="197">
        <v>-49</v>
      </c>
      <c r="L20" s="3"/>
      <c r="M20" s="3"/>
      <c r="N20" s="3"/>
      <c r="O20" s="3"/>
      <c r="P20" s="3"/>
      <c r="Q20" s="3"/>
      <c r="AC20" s="3"/>
      <c r="AD20" s="3"/>
    </row>
    <row r="21" spans="2:30" ht="15.75" customHeight="1">
      <c r="B21" s="55"/>
      <c r="C21" s="47"/>
      <c r="D21" s="47"/>
      <c r="E21" s="47"/>
      <c r="F21" s="3"/>
      <c r="G21" s="47"/>
      <c r="H21" s="47"/>
      <c r="I21" s="47"/>
      <c r="L21" s="3"/>
      <c r="M21" s="3"/>
      <c r="N21" s="3"/>
      <c r="O21" s="3"/>
      <c r="P21" s="3"/>
      <c r="Q21" s="3"/>
      <c r="AC21" s="3"/>
      <c r="AD21" s="3"/>
    </row>
    <row r="22" spans="2:30" ht="15.75" customHeight="1">
      <c r="B22" s="40"/>
      <c r="C22" s="47"/>
      <c r="D22" s="47"/>
      <c r="E22" s="47"/>
      <c r="F22" s="3"/>
      <c r="G22" s="47"/>
      <c r="H22" s="47"/>
      <c r="I22" s="47"/>
      <c r="L22" s="3"/>
      <c r="M22" s="3"/>
      <c r="N22" s="3"/>
      <c r="O22" s="3"/>
      <c r="P22" s="3"/>
      <c r="Q22" s="3"/>
      <c r="AC22" s="3"/>
      <c r="AD22" s="3"/>
    </row>
    <row r="23" spans="3:30" ht="15.75" customHeight="1">
      <c r="C23" s="47"/>
      <c r="D23" s="47"/>
      <c r="E23" s="47"/>
      <c r="F23" s="3"/>
      <c r="G23" s="47"/>
      <c r="H23" s="47"/>
      <c r="I23" s="47"/>
      <c r="L23" s="3"/>
      <c r="M23" s="3"/>
      <c r="N23" s="3"/>
      <c r="O23" s="3"/>
      <c r="P23" s="3"/>
      <c r="Q23" s="3"/>
      <c r="AC23" s="3"/>
      <c r="AD23" s="3"/>
    </row>
    <row r="24" spans="3:30" s="152" customFormat="1" ht="15.75" customHeight="1">
      <c r="C24" s="47"/>
      <c r="D24" s="47"/>
      <c r="E24" s="47"/>
      <c r="F24" s="153"/>
      <c r="G24" s="47"/>
      <c r="H24" s="47"/>
      <c r="I24" s="47"/>
      <c r="L24" s="153"/>
      <c r="M24" s="153"/>
      <c r="N24" s="153"/>
      <c r="O24" s="153"/>
      <c r="P24" s="153"/>
      <c r="Q24" s="153"/>
      <c r="AC24" s="153"/>
      <c r="AD24" s="153"/>
    </row>
    <row r="25" spans="2:30" s="152" customFormat="1" ht="15.75" customHeight="1">
      <c r="B25" s="154"/>
      <c r="M25" s="153"/>
      <c r="N25" s="153"/>
      <c r="O25" s="153"/>
      <c r="P25" s="153"/>
      <c r="Q25" s="153"/>
      <c r="AC25" s="153"/>
      <c r="AD25" s="153"/>
    </row>
    <row r="26" spans="2:30" s="152" customFormat="1" ht="15.75" customHeight="1">
      <c r="B26" s="155"/>
      <c r="G26" s="150"/>
      <c r="H26" s="160"/>
      <c r="I26" s="150"/>
      <c r="J26" s="161"/>
      <c r="K26" s="161"/>
      <c r="M26" s="153"/>
      <c r="N26" s="153"/>
      <c r="O26" s="153"/>
      <c r="P26" s="153"/>
      <c r="Q26" s="153"/>
      <c r="AC26" s="153"/>
      <c r="AD26" s="153"/>
    </row>
    <row r="27" spans="2:30" s="152" customFormat="1" ht="15.75" customHeight="1">
      <c r="B27" s="155"/>
      <c r="G27" s="162"/>
      <c r="H27" s="162"/>
      <c r="I27" s="162"/>
      <c r="J27" s="162"/>
      <c r="K27" s="162"/>
      <c r="M27" s="153"/>
      <c r="N27" s="153"/>
      <c r="O27" s="153"/>
      <c r="P27" s="153"/>
      <c r="Q27" s="153"/>
      <c r="AC27" s="153"/>
      <c r="AD27" s="153"/>
    </row>
    <row r="28" spans="2:30" s="152" customFormat="1" ht="15.75" customHeight="1">
      <c r="B28" s="155"/>
      <c r="C28" s="163"/>
      <c r="D28" s="163"/>
      <c r="E28" s="163"/>
      <c r="G28" s="150"/>
      <c r="H28" s="160"/>
      <c r="I28" s="150"/>
      <c r="J28" s="161"/>
      <c r="K28" s="161"/>
      <c r="M28" s="153"/>
      <c r="N28" s="153"/>
      <c r="O28" s="153"/>
      <c r="P28" s="153"/>
      <c r="Q28" s="153"/>
      <c r="AC28" s="153"/>
      <c r="AD28" s="153"/>
    </row>
    <row r="29" spans="2:30" s="152" customFormat="1" ht="15.75" customHeight="1">
      <c r="B29" s="155"/>
      <c r="G29" s="162"/>
      <c r="H29" s="162"/>
      <c r="I29" s="162"/>
      <c r="J29" s="162"/>
      <c r="K29" s="162"/>
      <c r="M29" s="153"/>
      <c r="N29" s="153"/>
      <c r="O29" s="153"/>
      <c r="P29" s="153"/>
      <c r="Q29" s="153"/>
      <c r="AC29" s="153"/>
      <c r="AD29" s="153"/>
    </row>
    <row r="30" spans="2:30" s="152" customFormat="1" ht="15.75" customHeight="1">
      <c r="B30" s="155"/>
      <c r="G30" s="150"/>
      <c r="H30" s="160"/>
      <c r="I30" s="150"/>
      <c r="J30" s="161"/>
      <c r="K30" s="161"/>
      <c r="M30" s="153"/>
      <c r="N30" s="153"/>
      <c r="O30" s="153"/>
      <c r="P30" s="153"/>
      <c r="Q30" s="153"/>
      <c r="AC30" s="153"/>
      <c r="AD30" s="153"/>
    </row>
    <row r="31" spans="2:30" s="152" customFormat="1" ht="15.75" customHeight="1">
      <c r="B31" s="155"/>
      <c r="G31" s="150"/>
      <c r="H31" s="160"/>
      <c r="I31" s="150"/>
      <c r="J31" s="161"/>
      <c r="K31" s="161"/>
      <c r="M31" s="153"/>
      <c r="N31" s="153"/>
      <c r="O31" s="153"/>
      <c r="P31" s="153"/>
      <c r="Q31" s="153"/>
      <c r="AC31" s="153"/>
      <c r="AD31" s="153"/>
    </row>
    <row r="32" spans="2:30" s="152" customFormat="1" ht="15.75" customHeight="1">
      <c r="B32" s="155"/>
      <c r="G32" s="153"/>
      <c r="H32" s="153"/>
      <c r="I32" s="153"/>
      <c r="J32" s="153"/>
      <c r="K32" s="153"/>
      <c r="M32" s="153"/>
      <c r="N32" s="153"/>
      <c r="O32" s="153"/>
      <c r="P32" s="153"/>
      <c r="Q32" s="153"/>
      <c r="AC32" s="153"/>
      <c r="AD32" s="153"/>
    </row>
    <row r="33" spans="2:30" s="152" customFormat="1" ht="15.75" customHeight="1">
      <c r="B33" s="155"/>
      <c r="C33" s="156"/>
      <c r="D33" s="156"/>
      <c r="E33" s="156"/>
      <c r="G33" s="153"/>
      <c r="H33" s="153"/>
      <c r="I33" s="153"/>
      <c r="J33" s="153"/>
      <c r="K33" s="153"/>
      <c r="M33" s="153"/>
      <c r="N33" s="153"/>
      <c r="O33" s="153"/>
      <c r="P33" s="153"/>
      <c r="Q33" s="153"/>
      <c r="AC33" s="153"/>
      <c r="AD33" s="153"/>
    </row>
    <row r="34" spans="2:30" s="152" customFormat="1" ht="15.75" customHeight="1">
      <c r="B34" s="155"/>
      <c r="C34" s="150"/>
      <c r="D34" s="150"/>
      <c r="E34" s="150"/>
      <c r="G34" s="153"/>
      <c r="H34" s="153"/>
      <c r="I34" s="153"/>
      <c r="J34" s="153"/>
      <c r="K34" s="153"/>
      <c r="M34" s="153"/>
      <c r="N34" s="153"/>
      <c r="O34" s="153"/>
      <c r="P34" s="153"/>
      <c r="Q34" s="153"/>
      <c r="AC34" s="153"/>
      <c r="AD34" s="153"/>
    </row>
    <row r="35" spans="2:30" s="152" customFormat="1" ht="15.75" customHeigh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3"/>
      <c r="N35" s="153"/>
      <c r="O35" s="153"/>
      <c r="P35" s="153"/>
      <c r="Q35" s="153"/>
      <c r="AC35" s="153"/>
      <c r="AD35" s="153"/>
    </row>
    <row r="36" spans="2:30" s="152" customFormat="1" ht="15.75" customHeight="1">
      <c r="B36" s="155"/>
      <c r="G36" s="153"/>
      <c r="H36" s="153"/>
      <c r="I36" s="153"/>
      <c r="J36" s="153"/>
      <c r="K36" s="153"/>
      <c r="M36" s="153"/>
      <c r="N36" s="153"/>
      <c r="O36" s="153"/>
      <c r="P36" s="153"/>
      <c r="Q36" s="153"/>
      <c r="AC36" s="153"/>
      <c r="AD36" s="153"/>
    </row>
    <row r="37" spans="2:30" s="152" customFormat="1" ht="15.75" customHeight="1">
      <c r="B37" s="154"/>
      <c r="G37" s="153"/>
      <c r="H37" s="153"/>
      <c r="I37" s="153"/>
      <c r="J37" s="153"/>
      <c r="K37" s="153"/>
      <c r="M37" s="153"/>
      <c r="N37" s="153"/>
      <c r="O37" s="153"/>
      <c r="P37" s="153"/>
      <c r="Q37" s="153"/>
      <c r="AC37" s="153"/>
      <c r="AD37" s="153"/>
    </row>
    <row r="38" spans="2:30" s="152" customFormat="1" ht="15.75" customHeight="1">
      <c r="B38" s="157"/>
      <c r="I38" s="153"/>
      <c r="AC38" s="153"/>
      <c r="AD38" s="153"/>
    </row>
    <row r="39" spans="2:30" s="152" customFormat="1" ht="15.75" customHeight="1">
      <c r="B39" s="164"/>
      <c r="M39" s="153"/>
      <c r="N39" s="153"/>
      <c r="O39" s="153"/>
      <c r="P39" s="153"/>
      <c r="Q39" s="153"/>
      <c r="AC39" s="153"/>
      <c r="AD39" s="153"/>
    </row>
    <row r="40" spans="2:30" s="152" customFormat="1" ht="15.75" customHeight="1">
      <c r="B40" s="164"/>
      <c r="J40" s="1"/>
      <c r="K40" s="1"/>
      <c r="AC40" s="153"/>
      <c r="AD40" s="1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J5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5" width="17.7109375" style="1" customWidth="1"/>
    <col min="36" max="16384" width="9.140625" style="1" customWidth="1"/>
  </cols>
  <sheetData>
    <row r="2" spans="2:35" ht="15.75" customHeight="1">
      <c r="B2" s="84"/>
      <c r="C2" s="84"/>
      <c r="D2" s="84"/>
      <c r="E2" s="84"/>
      <c r="F2" s="84"/>
      <c r="G2" s="84"/>
      <c r="H2" s="8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ht="12.75">
      <c r="B3" s="2"/>
    </row>
    <row r="4" spans="2:35" ht="75.75" customHeight="1">
      <c r="B4" s="85" t="s">
        <v>95</v>
      </c>
      <c r="C4" s="87" t="s">
        <v>292</v>
      </c>
      <c r="D4" s="151" t="s">
        <v>280</v>
      </c>
      <c r="E4" s="151" t="s">
        <v>264</v>
      </c>
      <c r="F4" s="89" t="s">
        <v>102</v>
      </c>
      <c r="G4" s="89" t="s">
        <v>101</v>
      </c>
      <c r="H4" s="87" t="s">
        <v>100</v>
      </c>
      <c r="I4" s="151" t="s">
        <v>97</v>
      </c>
      <c r="J4" s="151" t="s">
        <v>96</v>
      </c>
      <c r="K4" s="89" t="s">
        <v>94</v>
      </c>
      <c r="L4" s="89" t="s">
        <v>93</v>
      </c>
      <c r="M4" s="89" t="s">
        <v>82</v>
      </c>
      <c r="N4" s="89" t="s">
        <v>78</v>
      </c>
      <c r="O4" s="89" t="s">
        <v>79</v>
      </c>
      <c r="P4" s="89" t="s">
        <v>73</v>
      </c>
      <c r="Q4" s="89" t="s">
        <v>74</v>
      </c>
      <c r="R4" s="89" t="s">
        <v>75</v>
      </c>
      <c r="S4" s="89" t="s">
        <v>72</v>
      </c>
      <c r="T4" s="89" t="s">
        <v>69</v>
      </c>
      <c r="U4" s="89" t="s">
        <v>68</v>
      </c>
      <c r="V4" s="89" t="s">
        <v>65</v>
      </c>
      <c r="W4" s="89" t="s">
        <v>64</v>
      </c>
      <c r="X4" s="89" t="s">
        <v>60</v>
      </c>
      <c r="Y4" s="89" t="s">
        <v>61</v>
      </c>
      <c r="Z4" s="89" t="s">
        <v>53</v>
      </c>
      <c r="AA4" s="89" t="s">
        <v>49</v>
      </c>
      <c r="AB4" s="89" t="s">
        <v>54</v>
      </c>
      <c r="AC4" s="89" t="s">
        <v>55</v>
      </c>
      <c r="AD4" s="89" t="s">
        <v>46</v>
      </c>
      <c r="AE4" s="89" t="s">
        <v>56</v>
      </c>
      <c r="AF4" s="89" t="s">
        <v>50</v>
      </c>
      <c r="AG4" s="89" t="s">
        <v>57</v>
      </c>
      <c r="AH4" s="89" t="s">
        <v>58</v>
      </c>
      <c r="AI4" s="89" t="s">
        <v>45</v>
      </c>
    </row>
    <row r="5" spans="2:35" ht="12" customHeight="1">
      <c r="B5" s="83"/>
      <c r="C5" s="140" t="s">
        <v>317</v>
      </c>
      <c r="D5" s="147" t="s">
        <v>255</v>
      </c>
      <c r="E5" s="147" t="s">
        <v>255</v>
      </c>
      <c r="F5" s="147" t="s">
        <v>255</v>
      </c>
      <c r="G5" s="147" t="s">
        <v>255</v>
      </c>
      <c r="H5" s="140" t="s">
        <v>255</v>
      </c>
      <c r="I5" s="147" t="s">
        <v>255</v>
      </c>
      <c r="J5" s="147" t="s">
        <v>255</v>
      </c>
      <c r="K5" s="147" t="s">
        <v>255</v>
      </c>
      <c r="L5" s="147" t="s">
        <v>255</v>
      </c>
      <c r="M5" s="147" t="s">
        <v>255</v>
      </c>
      <c r="N5" s="147" t="s">
        <v>255</v>
      </c>
      <c r="O5" s="147" t="s">
        <v>255</v>
      </c>
      <c r="P5" s="147" t="s">
        <v>255</v>
      </c>
      <c r="Q5" s="147" t="s">
        <v>255</v>
      </c>
      <c r="R5" s="147" t="s">
        <v>255</v>
      </c>
      <c r="S5" s="147" t="s">
        <v>255</v>
      </c>
      <c r="T5" s="147" t="s">
        <v>255</v>
      </c>
      <c r="U5" s="147" t="s">
        <v>255</v>
      </c>
      <c r="V5" s="147" t="s">
        <v>255</v>
      </c>
      <c r="W5" s="147" t="s">
        <v>255</v>
      </c>
      <c r="X5" s="147" t="s">
        <v>255</v>
      </c>
      <c r="Y5" s="147" t="s">
        <v>255</v>
      </c>
      <c r="Z5" s="147" t="s">
        <v>255</v>
      </c>
      <c r="AA5" s="147" t="s">
        <v>255</v>
      </c>
      <c r="AB5" s="147" t="s">
        <v>255</v>
      </c>
      <c r="AC5" s="147" t="s">
        <v>255</v>
      </c>
      <c r="AD5" s="147" t="s">
        <v>255</v>
      </c>
      <c r="AE5" s="147" t="s">
        <v>255</v>
      </c>
      <c r="AF5" s="147" t="s">
        <v>255</v>
      </c>
      <c r="AG5" s="147" t="s">
        <v>255</v>
      </c>
      <c r="AH5" s="147" t="s">
        <v>255</v>
      </c>
      <c r="AI5" s="147" t="s">
        <v>255</v>
      </c>
    </row>
    <row r="6" spans="2:35" ht="12" customHeight="1" thickBot="1">
      <c r="B6" s="141"/>
      <c r="C6" s="142"/>
      <c r="D6" s="145"/>
      <c r="E6" s="145"/>
      <c r="F6" s="145"/>
      <c r="G6" s="145"/>
      <c r="H6" s="143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</row>
    <row r="7" spans="2:29" ht="12.75">
      <c r="B7" s="97" t="s">
        <v>206</v>
      </c>
      <c r="C7" s="98"/>
      <c r="D7" s="94"/>
      <c r="E7" s="94"/>
      <c r="F7" s="94"/>
      <c r="G7" s="94"/>
      <c r="H7" s="98"/>
      <c r="I7" s="3"/>
      <c r="J7" s="3"/>
      <c r="K7" s="3"/>
      <c r="L7" s="3"/>
      <c r="M7" s="3"/>
      <c r="N7" s="3"/>
      <c r="O7" s="3"/>
      <c r="P7" s="3"/>
      <c r="AC7" s="3"/>
    </row>
    <row r="8" spans="2:35" ht="12.75">
      <c r="B8" s="40" t="s">
        <v>209</v>
      </c>
      <c r="C8" s="60">
        <v>458.9</v>
      </c>
      <c r="D8" s="61">
        <v>469.3</v>
      </c>
      <c r="E8" s="61">
        <v>474.3</v>
      </c>
      <c r="F8" s="61">
        <v>1917.9</v>
      </c>
      <c r="G8" s="61">
        <v>472.8</v>
      </c>
      <c r="H8" s="60">
        <v>449.6</v>
      </c>
      <c r="I8" s="61">
        <v>486.6</v>
      </c>
      <c r="J8" s="61">
        <v>508.9</v>
      </c>
      <c r="K8" s="61">
        <v>2026.8999999999999</v>
      </c>
      <c r="L8" s="61">
        <v>503.76276809480396</v>
      </c>
      <c r="M8" s="61">
        <v>515.2</v>
      </c>
      <c r="N8" s="61">
        <v>506.79999999999995</v>
      </c>
      <c r="O8" s="61">
        <v>501</v>
      </c>
      <c r="P8" s="61">
        <v>1876</v>
      </c>
      <c r="Q8" s="61">
        <v>440.4</v>
      </c>
      <c r="R8" s="61">
        <v>475.2</v>
      </c>
      <c r="S8" s="61">
        <v>481.9</v>
      </c>
      <c r="T8" s="61">
        <v>478.5</v>
      </c>
      <c r="U8" s="61">
        <v>1890.49</v>
      </c>
      <c r="V8" s="61">
        <v>483.1</v>
      </c>
      <c r="W8" s="61">
        <v>481.19</v>
      </c>
      <c r="X8" s="61">
        <v>483.5</v>
      </c>
      <c r="Y8" s="61">
        <v>442.7</v>
      </c>
      <c r="Z8" s="61">
        <v>1607.5000000000002</v>
      </c>
      <c r="AA8" s="61">
        <v>403.2</v>
      </c>
      <c r="AB8" s="61">
        <v>396.5</v>
      </c>
      <c r="AC8" s="61">
        <v>400.6</v>
      </c>
      <c r="AD8" s="61">
        <v>407.2</v>
      </c>
      <c r="AE8" s="61">
        <v>1616.4</v>
      </c>
      <c r="AF8" s="61">
        <v>409.1</v>
      </c>
      <c r="AG8" s="61">
        <v>400.3</v>
      </c>
      <c r="AH8" s="61">
        <v>400.9</v>
      </c>
      <c r="AI8" s="61">
        <v>406.1</v>
      </c>
    </row>
    <row r="9" spans="2:35" ht="12.75">
      <c r="B9" s="40" t="s">
        <v>207</v>
      </c>
      <c r="C9" s="60">
        <v>324.9</v>
      </c>
      <c r="D9" s="61">
        <v>327.3</v>
      </c>
      <c r="E9" s="61">
        <v>328.3</v>
      </c>
      <c r="F9" s="61">
        <v>1400.6</v>
      </c>
      <c r="G9" s="61">
        <v>346.6</v>
      </c>
      <c r="H9" s="60">
        <v>346</v>
      </c>
      <c r="I9" s="61">
        <v>348.7</v>
      </c>
      <c r="J9" s="61">
        <v>359.3</v>
      </c>
      <c r="K9" s="61">
        <v>1454</v>
      </c>
      <c r="L9" s="61">
        <v>365.662768094804</v>
      </c>
      <c r="M9" s="61">
        <v>358.9</v>
      </c>
      <c r="N9" s="61">
        <v>362.2</v>
      </c>
      <c r="O9" s="61">
        <v>367.2</v>
      </c>
      <c r="P9" s="61">
        <v>1457.4</v>
      </c>
      <c r="Q9" s="61">
        <v>367.6</v>
      </c>
      <c r="R9" s="61">
        <v>361.4</v>
      </c>
      <c r="S9" s="61">
        <v>361.6</v>
      </c>
      <c r="T9" s="61">
        <v>366.8</v>
      </c>
      <c r="U9" s="61">
        <v>1550.49</v>
      </c>
      <c r="V9" s="61">
        <v>383.8</v>
      </c>
      <c r="W9" s="61">
        <v>386.80343724782176</v>
      </c>
      <c r="X9" s="61">
        <v>387.2059831174458</v>
      </c>
      <c r="Y9" s="61">
        <v>392.69223192391553</v>
      </c>
      <c r="Z9" s="61">
        <v>1607.5000000000002</v>
      </c>
      <c r="AA9" s="61">
        <v>403.2</v>
      </c>
      <c r="AB9" s="61">
        <v>396.5</v>
      </c>
      <c r="AC9" s="61">
        <v>400.6</v>
      </c>
      <c r="AD9" s="61">
        <v>407.2</v>
      </c>
      <c r="AE9" s="61">
        <v>1616.4</v>
      </c>
      <c r="AF9" s="61">
        <v>409.1</v>
      </c>
      <c r="AG9" s="61">
        <v>400.3</v>
      </c>
      <c r="AH9" s="61">
        <v>400.9</v>
      </c>
      <c r="AI9" s="61">
        <v>406.1</v>
      </c>
    </row>
    <row r="10" spans="2:35" ht="12.75">
      <c r="B10" s="40" t="s">
        <v>208</v>
      </c>
      <c r="C10" s="60">
        <v>133.9</v>
      </c>
      <c r="D10" s="61">
        <v>142</v>
      </c>
      <c r="E10" s="61">
        <v>146</v>
      </c>
      <c r="F10" s="61">
        <v>517.4</v>
      </c>
      <c r="G10" s="61">
        <v>126.2</v>
      </c>
      <c r="H10" s="60">
        <v>103.6</v>
      </c>
      <c r="I10" s="61">
        <v>137.9</v>
      </c>
      <c r="J10" s="61">
        <v>149.6</v>
      </c>
      <c r="K10" s="61">
        <v>572.8</v>
      </c>
      <c r="L10" s="61">
        <v>138.1</v>
      </c>
      <c r="M10" s="61">
        <v>156.3</v>
      </c>
      <c r="N10" s="61">
        <v>144.6</v>
      </c>
      <c r="O10" s="61">
        <v>133.8</v>
      </c>
      <c r="P10" s="61">
        <v>418.6</v>
      </c>
      <c r="Q10" s="61">
        <v>72.8</v>
      </c>
      <c r="R10" s="61">
        <v>113.8</v>
      </c>
      <c r="S10" s="61">
        <v>120.30000000000001</v>
      </c>
      <c r="T10" s="61">
        <v>111.69999999999999</v>
      </c>
      <c r="U10" s="61">
        <v>340</v>
      </c>
      <c r="V10" s="61">
        <v>99.30000000000001</v>
      </c>
      <c r="W10" s="61">
        <v>94.38656275217824</v>
      </c>
      <c r="X10" s="61">
        <v>96.29401688255422</v>
      </c>
      <c r="Y10" s="61">
        <v>50.00776807608446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</row>
    <row r="11" spans="2:35" ht="12.75">
      <c r="B11" s="40" t="s">
        <v>210</v>
      </c>
      <c r="C11" s="60">
        <v>664.4</v>
      </c>
      <c r="D11" s="61">
        <v>567</v>
      </c>
      <c r="E11" s="61">
        <v>711.9</v>
      </c>
      <c r="F11" s="61">
        <v>2539.6</v>
      </c>
      <c r="G11" s="61">
        <v>691.7</v>
      </c>
      <c r="H11" s="60">
        <v>581.9</v>
      </c>
      <c r="I11" s="61">
        <v>596.1</v>
      </c>
      <c r="J11" s="61">
        <v>670</v>
      </c>
      <c r="K11" s="61">
        <v>2564.4</v>
      </c>
      <c r="L11" s="61">
        <v>664.4816164995442</v>
      </c>
      <c r="M11" s="61">
        <v>612.4925329990884</v>
      </c>
      <c r="N11" s="61">
        <v>602.1443233824976</v>
      </c>
      <c r="O11" s="61">
        <v>685.239585597083</v>
      </c>
      <c r="P11" s="61">
        <v>2627.2</v>
      </c>
      <c r="Q11" s="61">
        <v>691.5</v>
      </c>
      <c r="R11" s="61">
        <v>581.6</v>
      </c>
      <c r="S11" s="61">
        <v>650.4</v>
      </c>
      <c r="T11" s="61">
        <v>703.7</v>
      </c>
      <c r="U11" s="61">
        <v>2691.8</v>
      </c>
      <c r="V11" s="61">
        <v>736.8</v>
      </c>
      <c r="W11" s="61">
        <v>618.6</v>
      </c>
      <c r="X11" s="61">
        <v>603.9</v>
      </c>
      <c r="Y11" s="61">
        <v>732.5</v>
      </c>
      <c r="Z11" s="61">
        <v>2709.7</v>
      </c>
      <c r="AA11" s="61">
        <v>706.2</v>
      </c>
      <c r="AB11" s="61">
        <v>647.9</v>
      </c>
      <c r="AC11" s="61">
        <v>625.1</v>
      </c>
      <c r="AD11" s="61">
        <v>730.5</v>
      </c>
      <c r="AE11" s="61">
        <v>2713.1</v>
      </c>
      <c r="AF11" s="61">
        <v>725.4</v>
      </c>
      <c r="AG11" s="61">
        <v>668.7</v>
      </c>
      <c r="AH11" s="61">
        <v>594.6</v>
      </c>
      <c r="AI11" s="61">
        <v>724.4</v>
      </c>
    </row>
    <row r="12" spans="2:35" ht="12.75">
      <c r="B12" s="40" t="s">
        <v>207</v>
      </c>
      <c r="C12" s="60">
        <v>626.6</v>
      </c>
      <c r="D12" s="61">
        <v>532.8</v>
      </c>
      <c r="E12" s="61">
        <v>680.3</v>
      </c>
      <c r="F12" s="61">
        <v>2480.3</v>
      </c>
      <c r="G12" s="61">
        <v>669.8</v>
      </c>
      <c r="H12" s="60">
        <v>569.6</v>
      </c>
      <c r="I12" s="61">
        <v>583.5</v>
      </c>
      <c r="J12" s="61">
        <v>657.3</v>
      </c>
      <c r="K12" s="61">
        <v>2512.7999999999997</v>
      </c>
      <c r="L12" s="61">
        <v>651.4816164995442</v>
      </c>
      <c r="M12" s="61">
        <v>600.7925329990884</v>
      </c>
      <c r="N12" s="61">
        <v>588.7443233824977</v>
      </c>
      <c r="O12" s="61">
        <v>671.839585597083</v>
      </c>
      <c r="P12" s="61">
        <v>2569.2</v>
      </c>
      <c r="Q12" s="61">
        <v>677.2</v>
      </c>
      <c r="R12" s="61">
        <v>566.9</v>
      </c>
      <c r="S12" s="61">
        <v>635.9</v>
      </c>
      <c r="T12" s="61">
        <v>689.5</v>
      </c>
      <c r="U12" s="61">
        <v>2666.9</v>
      </c>
      <c r="V12" s="61">
        <v>721.8</v>
      </c>
      <c r="W12" s="61">
        <v>608.7</v>
      </c>
      <c r="X12" s="61">
        <v>603.9</v>
      </c>
      <c r="Y12" s="61">
        <v>732.5</v>
      </c>
      <c r="Z12" s="61">
        <v>2709.7</v>
      </c>
      <c r="AA12" s="61">
        <v>706.2</v>
      </c>
      <c r="AB12" s="61">
        <v>647.9</v>
      </c>
      <c r="AC12" s="61">
        <v>625.1</v>
      </c>
      <c r="AD12" s="61">
        <v>730.5</v>
      </c>
      <c r="AE12" s="61">
        <v>2713.1</v>
      </c>
      <c r="AF12" s="61">
        <v>725.4</v>
      </c>
      <c r="AG12" s="61">
        <v>668.7</v>
      </c>
      <c r="AH12" s="61">
        <v>594.6</v>
      </c>
      <c r="AI12" s="61">
        <v>724.4</v>
      </c>
    </row>
    <row r="13" spans="2:35" ht="12.75">
      <c r="B13" s="40" t="s">
        <v>211</v>
      </c>
      <c r="C13" s="60">
        <v>37.8</v>
      </c>
      <c r="D13" s="61">
        <v>34.2</v>
      </c>
      <c r="E13" s="61">
        <v>31.6</v>
      </c>
      <c r="F13" s="61">
        <v>59.4</v>
      </c>
      <c r="G13" s="61">
        <v>21.9</v>
      </c>
      <c r="H13" s="60">
        <v>12.3</v>
      </c>
      <c r="I13" s="61">
        <v>12.5</v>
      </c>
      <c r="J13" s="61">
        <v>12.6</v>
      </c>
      <c r="K13" s="61">
        <v>51.5</v>
      </c>
      <c r="L13" s="61">
        <v>13</v>
      </c>
      <c r="M13" s="61">
        <v>11.7</v>
      </c>
      <c r="N13" s="61">
        <v>13.4</v>
      </c>
      <c r="O13" s="61">
        <v>13.4</v>
      </c>
      <c r="P13" s="61">
        <v>58</v>
      </c>
      <c r="Q13" s="61">
        <v>14.3</v>
      </c>
      <c r="R13" s="61">
        <v>14.7</v>
      </c>
      <c r="S13" s="61">
        <v>14.5</v>
      </c>
      <c r="T13" s="61">
        <v>14.2</v>
      </c>
      <c r="U13" s="61">
        <v>24.9</v>
      </c>
      <c r="V13" s="61">
        <v>15</v>
      </c>
      <c r="W13" s="61">
        <v>9.9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</row>
    <row r="14" spans="2:35" ht="13.5" thickBot="1">
      <c r="B14" s="90" t="s">
        <v>223</v>
      </c>
      <c r="C14" s="105">
        <v>1123.4</v>
      </c>
      <c r="D14" s="106">
        <v>1036.2</v>
      </c>
      <c r="E14" s="106">
        <v>1186.2</v>
      </c>
      <c r="F14" s="106">
        <v>4457.6</v>
      </c>
      <c r="G14" s="106">
        <v>1164.6</v>
      </c>
      <c r="H14" s="105">
        <v>1031.5</v>
      </c>
      <c r="I14" s="106">
        <v>1082.6</v>
      </c>
      <c r="J14" s="106">
        <v>1178.8</v>
      </c>
      <c r="K14" s="106">
        <v>4591.3</v>
      </c>
      <c r="L14" s="106">
        <v>1168.244384594348</v>
      </c>
      <c r="M14" s="106">
        <v>1127.6925329990886</v>
      </c>
      <c r="N14" s="106">
        <v>1108.9443233824977</v>
      </c>
      <c r="O14" s="106">
        <v>1186.239585597083</v>
      </c>
      <c r="P14" s="106">
        <v>4503.1</v>
      </c>
      <c r="Q14" s="106">
        <v>1131.8</v>
      </c>
      <c r="R14" s="106">
        <v>1056.8</v>
      </c>
      <c r="S14" s="106">
        <v>1132.3</v>
      </c>
      <c r="T14" s="106">
        <v>1182.2</v>
      </c>
      <c r="U14" s="106">
        <v>4582.29</v>
      </c>
      <c r="V14" s="106">
        <v>1219.9</v>
      </c>
      <c r="W14" s="106">
        <v>1099.79</v>
      </c>
      <c r="X14" s="106">
        <v>1087.4</v>
      </c>
      <c r="Y14" s="106">
        <v>1175.2</v>
      </c>
      <c r="Z14" s="106">
        <v>4317.2</v>
      </c>
      <c r="AA14" s="106">
        <v>1109.4</v>
      </c>
      <c r="AB14" s="106">
        <v>1044.4</v>
      </c>
      <c r="AC14" s="106">
        <v>1025.7</v>
      </c>
      <c r="AD14" s="106">
        <v>1137.7</v>
      </c>
      <c r="AE14" s="106">
        <v>4329.5</v>
      </c>
      <c r="AF14" s="106">
        <v>1134.5</v>
      </c>
      <c r="AG14" s="106">
        <v>1069</v>
      </c>
      <c r="AH14" s="106">
        <v>995.5</v>
      </c>
      <c r="AI14" s="106">
        <v>1130.5</v>
      </c>
    </row>
    <row r="15" spans="2:35" ht="12.75">
      <c r="B15" s="40" t="s">
        <v>76</v>
      </c>
      <c r="C15" s="60">
        <v>79</v>
      </c>
      <c r="D15" s="61">
        <v>73.4</v>
      </c>
      <c r="E15" s="61">
        <v>83</v>
      </c>
      <c r="F15" s="61">
        <v>78.6</v>
      </c>
      <c r="G15" s="61">
        <v>81.6</v>
      </c>
      <c r="H15" s="60">
        <v>72.3</v>
      </c>
      <c r="I15" s="61">
        <v>76.7</v>
      </c>
      <c r="J15" s="61">
        <v>83.5</v>
      </c>
      <c r="K15" s="61">
        <v>81.3160795359532</v>
      </c>
      <c r="L15" s="61">
        <v>83.95815978260869</v>
      </c>
      <c r="M15" s="61">
        <v>79.68351847826088</v>
      </c>
      <c r="N15" s="61">
        <v>78.57546923076923</v>
      </c>
      <c r="O15" s="61">
        <v>83.0471706521739</v>
      </c>
      <c r="P15" s="61">
        <v>79.53831698630137</v>
      </c>
      <c r="Q15" s="61">
        <v>79.3121152173913</v>
      </c>
      <c r="R15" s="61">
        <v>74.05640869565217</v>
      </c>
      <c r="S15" s="61">
        <v>80.2191</v>
      </c>
      <c r="T15" s="61">
        <v>84.68492666666667</v>
      </c>
      <c r="U15" s="61">
        <v>80.9370510410959</v>
      </c>
      <c r="V15" s="61">
        <v>85.48581847826087</v>
      </c>
      <c r="W15" s="61">
        <v>77.06897967391305</v>
      </c>
      <c r="X15" s="61">
        <v>77.03810769230769</v>
      </c>
      <c r="Y15" s="61">
        <v>84.18349333333333</v>
      </c>
      <c r="Z15" s="61">
        <v>76.25476273972605</v>
      </c>
      <c r="AA15" s="61">
        <v>77.74241086956523</v>
      </c>
      <c r="AB15" s="61">
        <v>73.1874652173913</v>
      </c>
      <c r="AC15" s="61">
        <v>72.66690000000001</v>
      </c>
      <c r="AD15" s="61">
        <v>80.60166923076923</v>
      </c>
      <c r="AE15" s="61">
        <v>76.47201780821918</v>
      </c>
      <c r="AF15" s="61">
        <v>79.50132065217392</v>
      </c>
      <c r="AG15" s="61">
        <v>74.91133695652174</v>
      </c>
      <c r="AH15" s="61">
        <v>70.52734615384615</v>
      </c>
      <c r="AI15" s="61">
        <v>80.98148333333333</v>
      </c>
    </row>
    <row r="16" spans="2:35" ht="12.75">
      <c r="B16" s="40"/>
      <c r="C16" s="62"/>
      <c r="D16" s="63"/>
      <c r="E16" s="63"/>
      <c r="F16" s="63"/>
      <c r="G16" s="63"/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2:35" ht="13.5" thickBot="1">
      <c r="B17" s="90" t="s">
        <v>212</v>
      </c>
      <c r="C17" s="105"/>
      <c r="D17" s="106"/>
      <c r="E17" s="106"/>
      <c r="F17" s="106"/>
      <c r="G17" s="106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</row>
    <row r="18" spans="2:35" ht="12.75">
      <c r="B18" s="40" t="s">
        <v>209</v>
      </c>
      <c r="C18" s="60">
        <v>4298</v>
      </c>
      <c r="D18" s="61">
        <v>5078</v>
      </c>
      <c r="E18" s="61">
        <v>8311</v>
      </c>
      <c r="F18" s="61">
        <v>22899.8</v>
      </c>
      <c r="G18" s="61">
        <v>6922.5</v>
      </c>
      <c r="H18" s="60">
        <v>4005.9</v>
      </c>
      <c r="I18" s="61">
        <v>4411.1</v>
      </c>
      <c r="J18" s="61">
        <v>7560.3</v>
      </c>
      <c r="K18" s="61">
        <v>21653.3</v>
      </c>
      <c r="L18" s="61">
        <v>6184.3</v>
      </c>
      <c r="M18" s="61">
        <v>3661.5</v>
      </c>
      <c r="N18" s="61">
        <v>4496.7</v>
      </c>
      <c r="O18" s="61">
        <v>7310.8</v>
      </c>
      <c r="P18" s="61">
        <v>17357.7</v>
      </c>
      <c r="Q18" s="61">
        <v>6469.6</v>
      </c>
      <c r="R18" s="61">
        <v>3284.3</v>
      </c>
      <c r="S18" s="61">
        <v>3078.2</v>
      </c>
      <c r="T18" s="61">
        <v>4525.6</v>
      </c>
      <c r="U18" s="61">
        <v>15005.619383602188</v>
      </c>
      <c r="V18" s="61">
        <v>4132</v>
      </c>
      <c r="W18" s="61">
        <v>2731.41938360219</v>
      </c>
      <c r="X18" s="61">
        <v>2964.5</v>
      </c>
      <c r="Y18" s="61">
        <v>5177.7</v>
      </c>
      <c r="Z18" s="61">
        <v>13756.397486999998</v>
      </c>
      <c r="AA18" s="61">
        <v>4070.1</v>
      </c>
      <c r="AB18" s="61">
        <v>2315.2</v>
      </c>
      <c r="AC18" s="61">
        <v>2698.1973209999996</v>
      </c>
      <c r="AD18" s="61">
        <v>4672.900166</v>
      </c>
      <c r="AE18" s="61">
        <v>13166.8</v>
      </c>
      <c r="AF18" s="61">
        <v>3871.4</v>
      </c>
      <c r="AG18" s="61">
        <v>2320.7</v>
      </c>
      <c r="AH18" s="61">
        <v>2588.5</v>
      </c>
      <c r="AI18" s="61">
        <v>4386.2</v>
      </c>
    </row>
    <row r="19" spans="2:35" ht="12.75">
      <c r="B19" s="40" t="s">
        <v>213</v>
      </c>
      <c r="C19" s="226">
        <v>452</v>
      </c>
      <c r="D19" s="226">
        <v>481</v>
      </c>
      <c r="E19" s="226">
        <v>649</v>
      </c>
      <c r="F19" s="61">
        <v>2510.7</v>
      </c>
      <c r="G19" s="61">
        <v>560.6</v>
      </c>
      <c r="H19" s="60">
        <v>614.4</v>
      </c>
      <c r="I19" s="61">
        <v>571.3</v>
      </c>
      <c r="J19" s="61">
        <v>764.4</v>
      </c>
      <c r="K19" s="61">
        <v>2311</v>
      </c>
      <c r="L19" s="61">
        <v>647.8</v>
      </c>
      <c r="M19" s="61">
        <v>639.3</v>
      </c>
      <c r="N19" s="61">
        <v>501.5</v>
      </c>
      <c r="O19" s="61">
        <v>522.4</v>
      </c>
      <c r="P19" s="61">
        <v>1759.5117999999998</v>
      </c>
      <c r="Q19" s="61">
        <v>488.073910292288</v>
      </c>
      <c r="R19" s="61">
        <v>362.69867140508063</v>
      </c>
      <c r="S19" s="61">
        <v>444.1</v>
      </c>
      <c r="T19" s="61">
        <v>464.7</v>
      </c>
      <c r="U19" s="61">
        <v>1382.8220000000001</v>
      </c>
      <c r="V19" s="61">
        <v>356</v>
      </c>
      <c r="W19" s="61">
        <v>306.1939999999999</v>
      </c>
      <c r="X19" s="61">
        <v>271.4120000000001</v>
      </c>
      <c r="Y19" s="61">
        <v>449.216</v>
      </c>
      <c r="Z19" s="61">
        <v>323.68673</v>
      </c>
      <c r="AA19" s="61">
        <v>210.98579000000007</v>
      </c>
      <c r="AB19" s="61">
        <v>39.74300000000001</v>
      </c>
      <c r="AC19" s="61">
        <v>24.05794</v>
      </c>
      <c r="AD19" s="61">
        <v>48.9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</row>
    <row r="20" spans="2:35" ht="12.75">
      <c r="B20" s="40" t="s">
        <v>110</v>
      </c>
      <c r="C20" s="60">
        <v>296</v>
      </c>
      <c r="D20" s="61">
        <v>312</v>
      </c>
      <c r="E20" s="61">
        <v>469.1</v>
      </c>
      <c r="F20" s="61">
        <v>1373</v>
      </c>
      <c r="G20" s="61">
        <v>419.4</v>
      </c>
      <c r="H20" s="60">
        <v>243.6</v>
      </c>
      <c r="I20" s="61">
        <v>298.2</v>
      </c>
      <c r="J20" s="61">
        <v>411.8</v>
      </c>
      <c r="K20" s="61">
        <v>1295.2</v>
      </c>
      <c r="L20" s="61">
        <v>354.7</v>
      </c>
      <c r="M20" s="61">
        <v>260.8</v>
      </c>
      <c r="N20" s="61">
        <v>285.1</v>
      </c>
      <c r="O20" s="61">
        <v>394.6</v>
      </c>
      <c r="P20" s="61">
        <v>1251.7417843509113</v>
      </c>
      <c r="Q20" s="61">
        <v>334.4</v>
      </c>
      <c r="R20" s="61">
        <v>271.5841276587919</v>
      </c>
      <c r="S20" s="61">
        <v>271.2</v>
      </c>
      <c r="T20" s="61">
        <v>374.6</v>
      </c>
      <c r="U20" s="61">
        <v>1202.4476870957212</v>
      </c>
      <c r="V20" s="61">
        <v>350.57564343850925</v>
      </c>
      <c r="W20" s="61">
        <v>220.072043657212</v>
      </c>
      <c r="X20" s="61">
        <v>245.3</v>
      </c>
      <c r="Y20" s="61">
        <v>386.5</v>
      </c>
      <c r="Z20" s="61">
        <v>1156.1197759765416</v>
      </c>
      <c r="AA20" s="61">
        <v>335.5</v>
      </c>
      <c r="AB20" s="61">
        <v>215.9</v>
      </c>
      <c r="AC20" s="61">
        <v>232.66412984792794</v>
      </c>
      <c r="AD20" s="61">
        <v>372.0556461286137</v>
      </c>
      <c r="AE20" s="61">
        <v>1110.6</v>
      </c>
      <c r="AF20" s="61">
        <v>326.1</v>
      </c>
      <c r="AG20" s="61">
        <v>210.5</v>
      </c>
      <c r="AH20" s="61">
        <v>206.9</v>
      </c>
      <c r="AI20" s="61">
        <v>367.1</v>
      </c>
    </row>
    <row r="21" spans="2:35" ht="12.75">
      <c r="B21" s="97" t="s">
        <v>224</v>
      </c>
      <c r="C21" s="107">
        <v>4594</v>
      </c>
      <c r="D21" s="108">
        <v>5390</v>
      </c>
      <c r="E21" s="108">
        <v>8780</v>
      </c>
      <c r="F21" s="108">
        <v>24272.8</v>
      </c>
      <c r="G21" s="108">
        <v>7341.9</v>
      </c>
      <c r="H21" s="107">
        <v>4249.5</v>
      </c>
      <c r="I21" s="108">
        <v>4709.3</v>
      </c>
      <c r="J21" s="108">
        <v>7972.1</v>
      </c>
      <c r="K21" s="108">
        <v>22948.5</v>
      </c>
      <c r="L21" s="108">
        <v>6539</v>
      </c>
      <c r="M21" s="108">
        <v>3922.3</v>
      </c>
      <c r="N21" s="108">
        <v>4781.8</v>
      </c>
      <c r="O21" s="108">
        <v>7705.400000000001</v>
      </c>
      <c r="P21" s="108">
        <v>18609.44139363862</v>
      </c>
      <c r="Q21" s="108">
        <v>6804</v>
      </c>
      <c r="R21" s="108">
        <v>3555.8954246438707</v>
      </c>
      <c r="S21" s="108">
        <v>3349.4</v>
      </c>
      <c r="T21" s="108">
        <v>4900.2</v>
      </c>
      <c r="U21" s="108">
        <v>16208.067070697909</v>
      </c>
      <c r="V21" s="108">
        <v>4482.575643438509</v>
      </c>
      <c r="W21" s="108">
        <v>2951.491427259402</v>
      </c>
      <c r="X21" s="108">
        <v>3209.8</v>
      </c>
      <c r="Y21" s="108">
        <v>5564.2</v>
      </c>
      <c r="Z21" s="108">
        <v>14912.51726297654</v>
      </c>
      <c r="AA21" s="108">
        <v>4405.6</v>
      </c>
      <c r="AB21" s="108">
        <v>2531.1</v>
      </c>
      <c r="AC21" s="108">
        <v>2930.8614508479277</v>
      </c>
      <c r="AD21" s="108">
        <v>5044.955812128614</v>
      </c>
      <c r="AE21" s="108">
        <v>14277.4</v>
      </c>
      <c r="AF21" s="108">
        <v>4197.5</v>
      </c>
      <c r="AG21" s="108">
        <v>2531.2</v>
      </c>
      <c r="AH21" s="108">
        <v>2795.4</v>
      </c>
      <c r="AI21" s="108">
        <v>4753.3</v>
      </c>
    </row>
    <row r="22" spans="2:35" ht="12.75">
      <c r="B22" s="40"/>
      <c r="C22" s="62"/>
      <c r="D22" s="63"/>
      <c r="E22" s="63"/>
      <c r="F22" s="63"/>
      <c r="G22" s="63"/>
      <c r="H22" s="62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</row>
    <row r="23" spans="2:35" ht="13.5" thickBot="1">
      <c r="B23" s="90" t="s">
        <v>214</v>
      </c>
      <c r="C23" s="105"/>
      <c r="D23" s="106"/>
      <c r="E23" s="106"/>
      <c r="F23" s="106"/>
      <c r="G23" s="106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</row>
    <row r="24" spans="2:35" ht="12.75">
      <c r="B24" s="40" t="s">
        <v>207</v>
      </c>
      <c r="C24" s="60">
        <v>157.1</v>
      </c>
      <c r="D24" s="61">
        <v>140.8</v>
      </c>
      <c r="E24" s="61">
        <v>211.6</v>
      </c>
      <c r="F24" s="61">
        <v>698</v>
      </c>
      <c r="G24" s="61">
        <v>196.2</v>
      </c>
      <c r="H24" s="60">
        <v>124.9</v>
      </c>
      <c r="I24" s="61">
        <v>168.8</v>
      </c>
      <c r="J24" s="61">
        <v>208.1</v>
      </c>
      <c r="K24" s="61">
        <v>685</v>
      </c>
      <c r="L24" s="61">
        <v>178.7</v>
      </c>
      <c r="M24" s="61">
        <v>157.9</v>
      </c>
      <c r="N24" s="61">
        <v>156.1</v>
      </c>
      <c r="O24" s="61">
        <v>192.3</v>
      </c>
      <c r="P24" s="61">
        <v>744.4</v>
      </c>
      <c r="Q24" s="61">
        <v>192</v>
      </c>
      <c r="R24" s="61">
        <v>162.7953243636536</v>
      </c>
      <c r="S24" s="61">
        <v>165.95668248984924</v>
      </c>
      <c r="T24" s="61">
        <v>223.69201403648452</v>
      </c>
      <c r="U24" s="61">
        <v>723.8</v>
      </c>
      <c r="V24" s="61">
        <v>200.7</v>
      </c>
      <c r="W24" s="61">
        <v>154.2</v>
      </c>
      <c r="X24" s="61">
        <v>153</v>
      </c>
      <c r="Y24" s="61">
        <v>215.9</v>
      </c>
      <c r="Z24" s="61">
        <v>723.4</v>
      </c>
      <c r="AA24" s="61">
        <v>201.3</v>
      </c>
      <c r="AB24" s="61">
        <v>156.7</v>
      </c>
      <c r="AC24" s="61">
        <v>154.8</v>
      </c>
      <c r="AD24" s="61">
        <v>210.6</v>
      </c>
      <c r="AE24" s="61">
        <v>681.9</v>
      </c>
      <c r="AF24" s="61">
        <v>200</v>
      </c>
      <c r="AG24" s="61">
        <v>149.7</v>
      </c>
      <c r="AH24" s="61">
        <v>132.2</v>
      </c>
      <c r="AI24" s="61">
        <v>200</v>
      </c>
    </row>
    <row r="25" spans="2:35" ht="12.75">
      <c r="B25" s="40" t="s">
        <v>211</v>
      </c>
      <c r="C25" s="60">
        <v>37.7</v>
      </c>
      <c r="D25" s="61">
        <v>33.5</v>
      </c>
      <c r="E25" s="61">
        <v>31.2</v>
      </c>
      <c r="F25" s="61">
        <v>58.4</v>
      </c>
      <c r="G25" s="61">
        <v>21.6</v>
      </c>
      <c r="H25" s="60">
        <v>12.1</v>
      </c>
      <c r="I25" s="61">
        <v>12.3</v>
      </c>
      <c r="J25" s="61">
        <v>12.4</v>
      </c>
      <c r="K25" s="61">
        <v>50.599999999999994</v>
      </c>
      <c r="L25" s="61">
        <v>12.8</v>
      </c>
      <c r="M25" s="61">
        <v>11.5</v>
      </c>
      <c r="N25" s="61">
        <v>13.1</v>
      </c>
      <c r="O25" s="61">
        <v>13.2</v>
      </c>
      <c r="P25" s="61">
        <v>55.9</v>
      </c>
      <c r="Q25" s="61">
        <v>12.8</v>
      </c>
      <c r="R25" s="61">
        <v>14.4</v>
      </c>
      <c r="S25" s="61">
        <v>14.5</v>
      </c>
      <c r="T25" s="61">
        <v>14.2</v>
      </c>
      <c r="U25" s="61">
        <v>24.9</v>
      </c>
      <c r="V25" s="61">
        <v>15</v>
      </c>
      <c r="W25" s="61">
        <v>9.9</v>
      </c>
      <c r="X25" s="61" t="s">
        <v>98</v>
      </c>
      <c r="Y25" s="61" t="s">
        <v>98</v>
      </c>
      <c r="Z25" s="61" t="s">
        <v>98</v>
      </c>
      <c r="AA25" s="61" t="s">
        <v>98</v>
      </c>
      <c r="AB25" s="61" t="s">
        <v>98</v>
      </c>
      <c r="AC25" s="61" t="s">
        <v>98</v>
      </c>
      <c r="AD25" s="61" t="s">
        <v>98</v>
      </c>
      <c r="AE25" s="61" t="s">
        <v>98</v>
      </c>
      <c r="AF25" s="61" t="s">
        <v>98</v>
      </c>
      <c r="AG25" s="61" t="s">
        <v>98</v>
      </c>
      <c r="AH25" s="61" t="s">
        <v>98</v>
      </c>
      <c r="AI25" s="61" t="s">
        <v>98</v>
      </c>
    </row>
    <row r="26" spans="2:35" ht="12.75">
      <c r="B26" s="40"/>
      <c r="C26" s="60"/>
      <c r="D26" s="61"/>
      <c r="E26" s="61"/>
      <c r="F26" s="61"/>
      <c r="G26" s="61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2:35" ht="13.5" thickBot="1">
      <c r="B27" s="90" t="s">
        <v>215</v>
      </c>
      <c r="C27" s="105"/>
      <c r="D27" s="106"/>
      <c r="E27" s="106"/>
      <c r="F27" s="106"/>
      <c r="G27" s="106"/>
      <c r="H27" s="10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</row>
    <row r="28" spans="2:36" ht="12.75">
      <c r="B28" s="39" t="s">
        <v>216</v>
      </c>
      <c r="C28" s="66">
        <v>3488</v>
      </c>
      <c r="D28" s="67">
        <v>3334.4</v>
      </c>
      <c r="E28" s="67">
        <v>3219</v>
      </c>
      <c r="F28" s="67">
        <v>11527</v>
      </c>
      <c r="G28" s="67">
        <v>2968</v>
      </c>
      <c r="H28" s="66">
        <v>3020</v>
      </c>
      <c r="I28" s="67">
        <v>2837</v>
      </c>
      <c r="J28" s="67">
        <v>2702</v>
      </c>
      <c r="K28" s="67">
        <v>9329.6</v>
      </c>
      <c r="L28" s="67">
        <v>1862.6</v>
      </c>
      <c r="M28" s="67">
        <v>2398</v>
      </c>
      <c r="N28" s="67">
        <v>2495</v>
      </c>
      <c r="O28" s="67">
        <v>2574</v>
      </c>
      <c r="P28" s="67">
        <v>9699.796552</v>
      </c>
      <c r="Q28" s="67">
        <v>2422.7965520000002</v>
      </c>
      <c r="R28" s="67">
        <v>2142.6</v>
      </c>
      <c r="S28" s="67">
        <v>2593.9</v>
      </c>
      <c r="T28" s="67">
        <v>2540.5</v>
      </c>
      <c r="U28" s="67">
        <v>10849.6</v>
      </c>
      <c r="V28" s="67">
        <v>2663.6</v>
      </c>
      <c r="W28" s="67">
        <v>2245</v>
      </c>
      <c r="X28" s="67">
        <v>2481</v>
      </c>
      <c r="Y28" s="67">
        <v>3460</v>
      </c>
      <c r="Z28" s="67">
        <v>11000</v>
      </c>
      <c r="AA28" s="67">
        <v>3105</v>
      </c>
      <c r="AB28" s="67">
        <v>2133</v>
      </c>
      <c r="AC28" s="67">
        <v>2763</v>
      </c>
      <c r="AD28" s="67">
        <v>2999</v>
      </c>
      <c r="AE28" s="67">
        <v>10915</v>
      </c>
      <c r="AF28" s="67">
        <v>2862</v>
      </c>
      <c r="AG28" s="67">
        <v>2177</v>
      </c>
      <c r="AH28" s="67">
        <v>2743</v>
      </c>
      <c r="AI28" s="67">
        <v>3133</v>
      </c>
      <c r="AJ28" s="32"/>
    </row>
    <row r="29" spans="2:36" ht="12.75">
      <c r="B29" s="40" t="s">
        <v>217</v>
      </c>
      <c r="C29" s="66">
        <v>1889</v>
      </c>
      <c r="D29" s="67">
        <v>2517</v>
      </c>
      <c r="E29" s="67">
        <v>2709</v>
      </c>
      <c r="F29" s="67">
        <v>10248</v>
      </c>
      <c r="G29" s="67">
        <v>2539</v>
      </c>
      <c r="H29" s="66">
        <v>2429</v>
      </c>
      <c r="I29" s="67">
        <v>2623</v>
      </c>
      <c r="J29" s="67">
        <v>2657</v>
      </c>
      <c r="K29" s="67">
        <v>8155.1</v>
      </c>
      <c r="L29" s="67">
        <v>1774.1</v>
      </c>
      <c r="M29" s="67">
        <v>2329</v>
      </c>
      <c r="N29" s="67">
        <v>2219</v>
      </c>
      <c r="O29" s="67">
        <v>1833</v>
      </c>
      <c r="P29" s="67">
        <v>8097.130462</v>
      </c>
      <c r="Q29" s="67">
        <v>1751.4304620000005</v>
      </c>
      <c r="R29" s="67">
        <v>1805</v>
      </c>
      <c r="S29" s="67">
        <v>2515.2</v>
      </c>
      <c r="T29" s="67">
        <v>2025.5</v>
      </c>
      <c r="U29" s="67">
        <v>8733.7</v>
      </c>
      <c r="V29" s="67">
        <v>1792.7</v>
      </c>
      <c r="W29" s="67">
        <v>1885</v>
      </c>
      <c r="X29" s="67">
        <v>2272</v>
      </c>
      <c r="Y29" s="67">
        <v>2784</v>
      </c>
      <c r="Z29" s="67">
        <v>9018</v>
      </c>
      <c r="AA29" s="67">
        <v>2589</v>
      </c>
      <c r="AB29" s="67">
        <v>1858</v>
      </c>
      <c r="AC29" s="67">
        <v>2432</v>
      </c>
      <c r="AD29" s="67">
        <v>2139</v>
      </c>
      <c r="AE29" s="67">
        <v>9335</v>
      </c>
      <c r="AF29" s="67">
        <v>2032</v>
      </c>
      <c r="AG29" s="67">
        <v>1947</v>
      </c>
      <c r="AH29" s="67">
        <v>2498</v>
      </c>
      <c r="AI29" s="67">
        <v>2858</v>
      </c>
      <c r="AJ29" s="33"/>
    </row>
    <row r="30" spans="2:36" ht="12.75">
      <c r="B30" s="40" t="s">
        <v>218</v>
      </c>
      <c r="C30" s="66">
        <v>470</v>
      </c>
      <c r="D30" s="67">
        <v>474.9</v>
      </c>
      <c r="E30" s="67">
        <v>387</v>
      </c>
      <c r="F30" s="67">
        <v>974</v>
      </c>
      <c r="G30" s="67">
        <v>380</v>
      </c>
      <c r="H30" s="66">
        <v>384</v>
      </c>
      <c r="I30" s="67">
        <v>210</v>
      </c>
      <c r="J30" s="67" t="s">
        <v>98</v>
      </c>
      <c r="K30" s="67" t="s">
        <v>98</v>
      </c>
      <c r="L30" s="67" t="s">
        <v>98</v>
      </c>
      <c r="M30" s="67" t="s">
        <v>98</v>
      </c>
      <c r="N30" s="67" t="s">
        <v>98</v>
      </c>
      <c r="O30" s="67" t="s">
        <v>98</v>
      </c>
      <c r="P30" s="67" t="s">
        <v>98</v>
      </c>
      <c r="Q30" s="67" t="s">
        <v>98</v>
      </c>
      <c r="R30" s="67" t="s">
        <v>98</v>
      </c>
      <c r="S30" s="67" t="s">
        <v>98</v>
      </c>
      <c r="T30" s="67" t="s">
        <v>98</v>
      </c>
      <c r="U30" s="67" t="s">
        <v>98</v>
      </c>
      <c r="V30" s="67" t="s">
        <v>98</v>
      </c>
      <c r="W30" s="67" t="s">
        <v>98</v>
      </c>
      <c r="X30" s="67" t="s">
        <v>98</v>
      </c>
      <c r="Y30" s="67" t="s">
        <v>98</v>
      </c>
      <c r="Z30" s="67" t="s">
        <v>98</v>
      </c>
      <c r="AA30" s="67" t="s">
        <v>98</v>
      </c>
      <c r="AB30" s="67" t="s">
        <v>98</v>
      </c>
      <c r="AC30" s="67" t="s">
        <v>98</v>
      </c>
      <c r="AD30" s="67" t="s">
        <v>98</v>
      </c>
      <c r="AE30" s="67" t="s">
        <v>98</v>
      </c>
      <c r="AF30" s="67" t="s">
        <v>98</v>
      </c>
      <c r="AG30" s="67" t="s">
        <v>98</v>
      </c>
      <c r="AH30" s="67" t="s">
        <v>98</v>
      </c>
      <c r="AI30" s="67" t="s">
        <v>98</v>
      </c>
      <c r="AJ30" s="32"/>
    </row>
    <row r="31" spans="2:35" ht="15">
      <c r="B31" s="31"/>
      <c r="C31" s="66"/>
      <c r="D31" s="67"/>
      <c r="E31" s="67"/>
      <c r="F31" s="67"/>
      <c r="G31" s="67"/>
      <c r="H31" s="66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2:35" ht="13.5" thickBot="1">
      <c r="B32" s="90" t="s">
        <v>219</v>
      </c>
      <c r="C32" s="109"/>
      <c r="D32" s="110"/>
      <c r="E32" s="110"/>
      <c r="F32" s="110"/>
      <c r="G32" s="110"/>
      <c r="H32" s="109"/>
      <c r="I32" s="111"/>
      <c r="J32" s="111"/>
      <c r="K32" s="11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2:35" ht="12.75">
      <c r="B33" s="39" t="s">
        <v>221</v>
      </c>
      <c r="C33" s="66">
        <v>2857.5000000000005</v>
      </c>
      <c r="D33" s="67">
        <v>1661.3000000000002</v>
      </c>
      <c r="E33" s="67">
        <v>879</v>
      </c>
      <c r="F33" s="67"/>
      <c r="G33" s="67">
        <v>2156</v>
      </c>
      <c r="H33" s="66">
        <v>2811</v>
      </c>
      <c r="I33" s="68">
        <v>1613</v>
      </c>
      <c r="J33" s="68">
        <v>907</v>
      </c>
      <c r="K33" s="68"/>
      <c r="L33" s="68">
        <v>1737</v>
      </c>
      <c r="M33" s="68">
        <v>2770</v>
      </c>
      <c r="N33" s="68">
        <v>1796</v>
      </c>
      <c r="O33" s="68">
        <v>1253</v>
      </c>
      <c r="P33" s="68"/>
      <c r="Q33" s="68">
        <v>2060</v>
      </c>
      <c r="R33" s="68">
        <v>2724</v>
      </c>
      <c r="S33" s="68">
        <v>2051</v>
      </c>
      <c r="T33" s="68">
        <v>1265</v>
      </c>
      <c r="U33" s="68"/>
      <c r="V33" s="68">
        <v>2092.4</v>
      </c>
      <c r="W33" s="68">
        <v>2484.4</v>
      </c>
      <c r="X33" s="68">
        <v>1783.1</v>
      </c>
      <c r="Y33" s="68">
        <v>1218</v>
      </c>
      <c r="Z33" s="68"/>
      <c r="AA33" s="68">
        <v>1787</v>
      </c>
      <c r="AB33" s="68">
        <v>1887</v>
      </c>
      <c r="AC33" s="68">
        <v>1457</v>
      </c>
      <c r="AD33" s="68">
        <v>667</v>
      </c>
      <c r="AE33" s="68"/>
      <c r="AF33" s="68">
        <v>1515</v>
      </c>
      <c r="AG33" s="68">
        <v>1790</v>
      </c>
      <c r="AH33" s="68">
        <v>1160</v>
      </c>
      <c r="AI33" s="68">
        <v>289</v>
      </c>
    </row>
    <row r="34" spans="2:34" s="2" customFormat="1" ht="15">
      <c r="B34" s="31"/>
      <c r="C34" s="66"/>
      <c r="D34" s="67"/>
      <c r="E34" s="67"/>
      <c r="F34" s="67"/>
      <c r="G34" s="67"/>
      <c r="H34" s="6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5" s="2" customFormat="1" ht="13.5" thickBot="1">
      <c r="B35" s="90" t="s">
        <v>220</v>
      </c>
      <c r="C35" s="109"/>
      <c r="D35" s="110"/>
      <c r="E35" s="110"/>
      <c r="F35" s="110"/>
      <c r="G35" s="110"/>
      <c r="H35" s="109"/>
      <c r="I35" s="111"/>
      <c r="J35" s="111"/>
      <c r="K35" s="111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2:35" s="2" customFormat="1" ht="12.75">
      <c r="B36" s="39" t="s">
        <v>59</v>
      </c>
      <c r="C36" s="60">
        <v>1968.4</v>
      </c>
      <c r="D36" s="61">
        <v>2441.5</v>
      </c>
      <c r="E36" s="61">
        <v>3940.7</v>
      </c>
      <c r="F36" s="61">
        <v>10858.6</v>
      </c>
      <c r="G36" s="61">
        <v>3443.5</v>
      </c>
      <c r="H36" s="60">
        <v>1876.8000000000002</v>
      </c>
      <c r="I36" s="65">
        <v>2050.2999999999997</v>
      </c>
      <c r="J36" s="65">
        <v>3488</v>
      </c>
      <c r="K36" s="65">
        <v>9822.7</v>
      </c>
      <c r="L36" s="65">
        <v>2861.5</v>
      </c>
      <c r="M36" s="65">
        <v>1681.4000000000005</v>
      </c>
      <c r="N36" s="65">
        <v>2024</v>
      </c>
      <c r="O36" s="65">
        <v>3255.8</v>
      </c>
      <c r="P36" s="65">
        <v>9585.6</v>
      </c>
      <c r="Q36" s="65">
        <v>2893.7000000000003</v>
      </c>
      <c r="R36" s="65">
        <v>1588.4</v>
      </c>
      <c r="S36" s="65">
        <v>1882.1</v>
      </c>
      <c r="T36" s="65">
        <v>3221.4</v>
      </c>
      <c r="U36" s="65">
        <v>10128.400000000001</v>
      </c>
      <c r="V36" s="65">
        <v>2605</v>
      </c>
      <c r="W36" s="65">
        <v>1752.1</v>
      </c>
      <c r="X36" s="65">
        <v>1870.3</v>
      </c>
      <c r="Y36" s="65">
        <v>3901</v>
      </c>
      <c r="Z36" s="65">
        <v>9923.599999999999</v>
      </c>
      <c r="AA36" s="65">
        <v>3076.1</v>
      </c>
      <c r="AB36" s="65">
        <v>1510.1</v>
      </c>
      <c r="AC36" s="65">
        <v>1730.1</v>
      </c>
      <c r="AD36" s="65">
        <v>3607.3</v>
      </c>
      <c r="AE36" s="65">
        <v>9451.9</v>
      </c>
      <c r="AF36" s="65">
        <v>2781.8</v>
      </c>
      <c r="AG36" s="65">
        <v>1451.4</v>
      </c>
      <c r="AH36" s="65">
        <v>1696</v>
      </c>
      <c r="AI36" s="65">
        <v>3522.7</v>
      </c>
    </row>
    <row r="37" spans="2:34" s="2" customFormat="1" ht="12.75">
      <c r="B37" s="1"/>
      <c r="C37" s="60"/>
      <c r="D37" s="61"/>
      <c r="E37" s="61"/>
      <c r="F37" s="61"/>
      <c r="G37" s="61"/>
      <c r="H37" s="6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5" s="2" customFormat="1" ht="13.5" thickBot="1">
      <c r="B38" s="90" t="s">
        <v>226</v>
      </c>
      <c r="C38" s="80" t="s">
        <v>306</v>
      </c>
      <c r="D38" s="81" t="s">
        <v>306</v>
      </c>
      <c r="E38" s="81" t="s">
        <v>306</v>
      </c>
      <c r="F38" s="81" t="s">
        <v>256</v>
      </c>
      <c r="G38" s="81" t="s">
        <v>256</v>
      </c>
      <c r="H38" s="80" t="s">
        <v>256</v>
      </c>
      <c r="I38" s="81" t="s">
        <v>256</v>
      </c>
      <c r="J38" s="81" t="s">
        <v>256</v>
      </c>
      <c r="K38" s="81" t="s">
        <v>256</v>
      </c>
      <c r="L38" s="81" t="s">
        <v>256</v>
      </c>
      <c r="M38" s="81" t="s">
        <v>256</v>
      </c>
      <c r="N38" s="81" t="s">
        <v>256</v>
      </c>
      <c r="O38" s="81" t="s">
        <v>256</v>
      </c>
      <c r="P38" s="81" t="s">
        <v>256</v>
      </c>
      <c r="Q38" s="81" t="s">
        <v>256</v>
      </c>
      <c r="R38" s="81" t="s">
        <v>256</v>
      </c>
      <c r="S38" s="81" t="s">
        <v>256</v>
      </c>
      <c r="T38" s="81" t="s">
        <v>256</v>
      </c>
      <c r="U38" s="81" t="s">
        <v>256</v>
      </c>
      <c r="V38" s="81" t="s">
        <v>256</v>
      </c>
      <c r="W38" s="81" t="s">
        <v>256</v>
      </c>
      <c r="X38" s="81" t="s">
        <v>256</v>
      </c>
      <c r="Y38" s="81" t="s">
        <v>256</v>
      </c>
      <c r="Z38" s="81" t="s">
        <v>256</v>
      </c>
      <c r="AA38" s="81" t="s">
        <v>256</v>
      </c>
      <c r="AB38" s="81" t="s">
        <v>256</v>
      </c>
      <c r="AC38" s="81" t="s">
        <v>256</v>
      </c>
      <c r="AD38" s="81" t="s">
        <v>256</v>
      </c>
      <c r="AE38" s="81" t="s">
        <v>256</v>
      </c>
      <c r="AF38" s="81" t="s">
        <v>256</v>
      </c>
      <c r="AG38" s="81" t="s">
        <v>256</v>
      </c>
      <c r="AH38" s="81" t="s">
        <v>256</v>
      </c>
      <c r="AI38" s="81" t="s">
        <v>256</v>
      </c>
    </row>
    <row r="39" spans="2:35" s="2" customFormat="1" ht="12.75">
      <c r="B39" s="40" t="s">
        <v>207</v>
      </c>
      <c r="C39" s="60">
        <v>203</v>
      </c>
      <c r="D39" s="61">
        <v>148.5</v>
      </c>
      <c r="E39" s="61">
        <v>216.2</v>
      </c>
      <c r="F39" s="61">
        <v>763.5</v>
      </c>
      <c r="G39" s="61">
        <v>207.2</v>
      </c>
      <c r="H39" s="60">
        <v>177</v>
      </c>
      <c r="I39" s="61">
        <v>175.9</v>
      </c>
      <c r="J39" s="61">
        <v>203.4</v>
      </c>
      <c r="K39" s="61">
        <v>764.5</v>
      </c>
      <c r="L39" s="61">
        <v>207.1</v>
      </c>
      <c r="M39" s="61">
        <v>203.8</v>
      </c>
      <c r="N39" s="61">
        <v>147</v>
      </c>
      <c r="O39" s="61">
        <v>206.6</v>
      </c>
      <c r="P39" s="61">
        <v>789.0569660000001</v>
      </c>
      <c r="Q39" s="61">
        <v>214.45696599999997</v>
      </c>
      <c r="R39" s="61">
        <v>188.20000000000002</v>
      </c>
      <c r="S39" s="61">
        <v>183.7</v>
      </c>
      <c r="T39" s="61">
        <v>202.7</v>
      </c>
      <c r="U39" s="61">
        <v>815.2</v>
      </c>
      <c r="V39" s="61">
        <v>215.3</v>
      </c>
      <c r="W39" s="61">
        <v>218.11264</v>
      </c>
      <c r="X39" s="61">
        <v>177.79911457142867</v>
      </c>
      <c r="Y39" s="61">
        <v>204.034294</v>
      </c>
      <c r="Z39" s="61">
        <v>491.6203059999999</v>
      </c>
      <c r="AA39" s="61">
        <v>138.52030599999995</v>
      </c>
      <c r="AB39" s="61">
        <v>129.70000000000002</v>
      </c>
      <c r="AC39" s="61">
        <v>95.7</v>
      </c>
      <c r="AD39" s="61">
        <v>127.7</v>
      </c>
      <c r="AE39" s="61">
        <v>467.6</v>
      </c>
      <c r="AF39" s="61">
        <v>123.5</v>
      </c>
      <c r="AG39" s="61">
        <v>126.7</v>
      </c>
      <c r="AH39" s="61">
        <v>84.4</v>
      </c>
      <c r="AI39" s="61">
        <v>133</v>
      </c>
    </row>
    <row r="40" spans="2:35" s="2" customFormat="1" ht="12.75">
      <c r="B40" s="40" t="s">
        <v>208</v>
      </c>
      <c r="C40" s="60">
        <v>110</v>
      </c>
      <c r="D40" s="61">
        <v>121.2</v>
      </c>
      <c r="E40" s="61">
        <v>129.6</v>
      </c>
      <c r="F40" s="61">
        <v>554.9</v>
      </c>
      <c r="G40" s="61">
        <v>137.1</v>
      </c>
      <c r="H40" s="60">
        <v>121.3</v>
      </c>
      <c r="I40" s="61">
        <v>151.7</v>
      </c>
      <c r="J40" s="61">
        <v>144.8</v>
      </c>
      <c r="K40" s="61">
        <v>663.9</v>
      </c>
      <c r="L40" s="61">
        <v>151.1</v>
      </c>
      <c r="M40" s="61">
        <v>162.9</v>
      </c>
      <c r="N40" s="61">
        <v>170</v>
      </c>
      <c r="O40" s="61">
        <v>179.9</v>
      </c>
      <c r="P40" s="61">
        <v>418.39088501228304</v>
      </c>
      <c r="Q40" s="61">
        <v>56.890885012283036</v>
      </c>
      <c r="R40" s="61">
        <v>116.1</v>
      </c>
      <c r="S40" s="61">
        <v>126.10000000000002</v>
      </c>
      <c r="T40" s="61">
        <v>119.30000000000001</v>
      </c>
      <c r="U40" s="61">
        <v>283.29999999999995</v>
      </c>
      <c r="V40" s="61">
        <v>94.09999999999997</v>
      </c>
      <c r="W40" s="61">
        <v>109.18736000000001</v>
      </c>
      <c r="X40" s="61">
        <v>55.30088542857132</v>
      </c>
      <c r="Y40" s="61">
        <v>24.665706</v>
      </c>
      <c r="Z40" s="61">
        <v>-0.0203059999999482</v>
      </c>
      <c r="AA40" s="61">
        <v>-0.0203059999999482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</row>
    <row r="41" spans="2:35" s="2" customFormat="1" ht="13.5" thickBot="1">
      <c r="B41" s="90" t="s">
        <v>27</v>
      </c>
      <c r="C41" s="105">
        <v>313</v>
      </c>
      <c r="D41" s="106">
        <v>269.6</v>
      </c>
      <c r="E41" s="106">
        <v>345.8</v>
      </c>
      <c r="F41" s="106">
        <v>1318.4</v>
      </c>
      <c r="G41" s="106">
        <v>344.3</v>
      </c>
      <c r="H41" s="105">
        <v>298.3</v>
      </c>
      <c r="I41" s="106">
        <v>327.7</v>
      </c>
      <c r="J41" s="106">
        <v>348.2</v>
      </c>
      <c r="K41" s="106">
        <v>1428.4</v>
      </c>
      <c r="L41" s="106">
        <v>358.3</v>
      </c>
      <c r="M41" s="106">
        <v>366.70000000000005</v>
      </c>
      <c r="N41" s="106">
        <v>317</v>
      </c>
      <c r="O41" s="106">
        <v>386.4</v>
      </c>
      <c r="P41" s="106">
        <v>1207.447851012283</v>
      </c>
      <c r="Q41" s="106">
        <v>271.347851012283</v>
      </c>
      <c r="R41" s="106">
        <v>304.3</v>
      </c>
      <c r="S41" s="106">
        <v>309.8</v>
      </c>
      <c r="T41" s="106">
        <v>322</v>
      </c>
      <c r="U41" s="106">
        <v>1098.5</v>
      </c>
      <c r="V41" s="106">
        <v>309.4</v>
      </c>
      <c r="W41" s="106">
        <v>327.3</v>
      </c>
      <c r="X41" s="106">
        <v>233.1</v>
      </c>
      <c r="Y41" s="106">
        <v>228.7</v>
      </c>
      <c r="Z41" s="106">
        <v>491.59999999999997</v>
      </c>
      <c r="AA41" s="106">
        <v>138.5</v>
      </c>
      <c r="AB41" s="106">
        <v>129.7</v>
      </c>
      <c r="AC41" s="106">
        <v>95.7</v>
      </c>
      <c r="AD41" s="106">
        <v>127.7</v>
      </c>
      <c r="AE41" s="106">
        <v>467.6</v>
      </c>
      <c r="AF41" s="106">
        <v>123.5</v>
      </c>
      <c r="AG41" s="106">
        <v>126.7</v>
      </c>
      <c r="AH41" s="106">
        <v>84.4</v>
      </c>
      <c r="AI41" s="106">
        <v>133</v>
      </c>
    </row>
    <row r="42" spans="2:35" s="2" customFormat="1" ht="12.75">
      <c r="B42" s="40" t="s">
        <v>76</v>
      </c>
      <c r="C42" s="70">
        <v>25</v>
      </c>
      <c r="D42" s="65">
        <v>21.7</v>
      </c>
      <c r="E42" s="65">
        <v>28</v>
      </c>
      <c r="F42" s="65">
        <v>26.4</v>
      </c>
      <c r="G42" s="65">
        <v>27.43</v>
      </c>
      <c r="H42" s="70">
        <v>23.8</v>
      </c>
      <c r="I42" s="65">
        <v>26.4</v>
      </c>
      <c r="J42" s="65">
        <v>28</v>
      </c>
      <c r="K42" s="65">
        <v>28.5209406951744</v>
      </c>
      <c r="L42" s="65">
        <v>28.54716304347826</v>
      </c>
      <c r="M42" s="65">
        <v>29.216423913043485</v>
      </c>
      <c r="N42" s="65">
        <v>25.534175824175826</v>
      </c>
      <c r="O42" s="65">
        <v>30.785999999999998</v>
      </c>
      <c r="P42" s="65">
        <v>24.24819930936996</v>
      </c>
      <c r="Q42" s="65">
        <v>21.619345086087332</v>
      </c>
      <c r="R42" s="65">
        <v>24.24477173913044</v>
      </c>
      <c r="S42" s="65">
        <v>24.954219780219784</v>
      </c>
      <c r="T42" s="65">
        <v>26.225111111111115</v>
      </c>
      <c r="U42" s="65">
        <v>22.060287671232874</v>
      </c>
      <c r="V42" s="65">
        <v>24.651108695652173</v>
      </c>
      <c r="W42" s="65">
        <v>26.077271739130435</v>
      </c>
      <c r="X42" s="65">
        <v>18.776076923076925</v>
      </c>
      <c r="Y42" s="65">
        <v>18.62634444444444</v>
      </c>
      <c r="Z42" s="65">
        <v>9.872405479452055</v>
      </c>
      <c r="AA42" s="65">
        <v>11.03483695652174</v>
      </c>
      <c r="AB42" s="65">
        <v>10.33370652173913</v>
      </c>
      <c r="AC42" s="65">
        <v>7.708582417582417</v>
      </c>
      <c r="AD42" s="65">
        <v>10.286164835164836</v>
      </c>
      <c r="AE42" s="65">
        <v>9.390432876712328</v>
      </c>
      <c r="AF42" s="65">
        <v>9.839728260869565</v>
      </c>
      <c r="AG42" s="65">
        <v>10.094684782608695</v>
      </c>
      <c r="AH42" s="65">
        <v>6.7983736263736265</v>
      </c>
      <c r="AI42" s="65">
        <v>10.83211111111111</v>
      </c>
    </row>
    <row r="43" spans="2:34" s="2" customFormat="1" ht="12.75">
      <c r="B43" s="1"/>
      <c r="C43" s="60"/>
      <c r="D43" s="61"/>
      <c r="E43" s="61"/>
      <c r="F43" s="61"/>
      <c r="G43" s="61"/>
      <c r="H43" s="6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2:35" s="2" customFormat="1" ht="13.5" thickBot="1">
      <c r="B44" s="90" t="s">
        <v>222</v>
      </c>
      <c r="C44" s="80"/>
      <c r="D44" s="81"/>
      <c r="E44" s="81"/>
      <c r="F44" s="81"/>
      <c r="G44" s="81"/>
      <c r="H44" s="8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2:35" s="2" customFormat="1" ht="12.75">
      <c r="B45" s="40" t="s">
        <v>207</v>
      </c>
      <c r="C45" s="60">
        <v>190</v>
      </c>
      <c r="D45" s="61">
        <v>161.3</v>
      </c>
      <c r="E45" s="61">
        <v>218</v>
      </c>
      <c r="F45" s="61">
        <v>754</v>
      </c>
      <c r="G45" s="61">
        <v>198.3</v>
      </c>
      <c r="H45" s="60">
        <v>178.7</v>
      </c>
      <c r="I45" s="61">
        <v>171.6</v>
      </c>
      <c r="J45" s="61">
        <v>205.3</v>
      </c>
      <c r="K45" s="61">
        <v>772.1</v>
      </c>
      <c r="L45" s="61">
        <v>211</v>
      </c>
      <c r="M45" s="61">
        <v>196</v>
      </c>
      <c r="N45" s="61">
        <v>148.2</v>
      </c>
      <c r="O45" s="61">
        <v>216.9</v>
      </c>
      <c r="P45" s="61">
        <v>779.9226679999999</v>
      </c>
      <c r="Q45" s="61">
        <v>212.8226679999998</v>
      </c>
      <c r="R45" s="61">
        <v>180.90000000000003</v>
      </c>
      <c r="S45" s="61">
        <v>185</v>
      </c>
      <c r="T45" s="61">
        <v>201.2</v>
      </c>
      <c r="U45" s="61">
        <v>808.7</v>
      </c>
      <c r="V45" s="61">
        <v>221.7</v>
      </c>
      <c r="W45" s="61">
        <v>212.66078899999997</v>
      </c>
      <c r="X45" s="61">
        <v>180.25424100000004</v>
      </c>
      <c r="Y45" s="61">
        <v>194.096028</v>
      </c>
      <c r="Z45" s="61">
        <v>484.59093999999993</v>
      </c>
      <c r="AA45" s="61">
        <v>132.39093999999997</v>
      </c>
      <c r="AB45" s="61">
        <v>129.3</v>
      </c>
      <c r="AC45" s="61">
        <v>96</v>
      </c>
      <c r="AD45" s="61">
        <v>126.9</v>
      </c>
      <c r="AE45" s="61">
        <v>466.8</v>
      </c>
      <c r="AF45" s="61">
        <v>124.1</v>
      </c>
      <c r="AG45" s="61">
        <v>124</v>
      </c>
      <c r="AH45" s="61">
        <v>89.5</v>
      </c>
      <c r="AI45" s="61">
        <v>129.2</v>
      </c>
    </row>
    <row r="46" spans="2:35" s="2" customFormat="1" ht="12.75">
      <c r="B46" s="40" t="s">
        <v>208</v>
      </c>
      <c r="C46" s="60">
        <v>61</v>
      </c>
      <c r="D46" s="61">
        <v>154.1</v>
      </c>
      <c r="E46" s="61">
        <v>172.2</v>
      </c>
      <c r="F46" s="61">
        <v>592.7</v>
      </c>
      <c r="G46" s="61">
        <v>127.2</v>
      </c>
      <c r="H46" s="60">
        <v>108.4</v>
      </c>
      <c r="I46" s="61">
        <v>164.1</v>
      </c>
      <c r="J46" s="61">
        <v>193</v>
      </c>
      <c r="K46" s="61">
        <v>619.0999999999999</v>
      </c>
      <c r="L46" s="61">
        <v>104.4</v>
      </c>
      <c r="M46" s="61">
        <v>160</v>
      </c>
      <c r="N46" s="61">
        <v>223.9</v>
      </c>
      <c r="O46" s="61">
        <v>130.8</v>
      </c>
      <c r="P46" s="61">
        <v>389.41891445447226</v>
      </c>
      <c r="Q46" s="61">
        <v>35.71891445447221</v>
      </c>
      <c r="R46" s="61">
        <v>80.7</v>
      </c>
      <c r="S46" s="61">
        <v>187.60000000000002</v>
      </c>
      <c r="T46" s="61">
        <v>85.40000000000003</v>
      </c>
      <c r="U46" s="61">
        <v>296.79999999999995</v>
      </c>
      <c r="V46" s="61">
        <v>179.2</v>
      </c>
      <c r="W46" s="61">
        <v>42.43921100000003</v>
      </c>
      <c r="X46" s="61">
        <v>62.64575899999997</v>
      </c>
      <c r="Y46" s="61">
        <v>12.503972000000005</v>
      </c>
      <c r="Z46" s="61">
        <v>0.00906000000009044</v>
      </c>
      <c r="AA46" s="61">
        <v>0.009060000000033597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</row>
    <row r="47" spans="2:35" s="2" customFormat="1" ht="12.75">
      <c r="B47" s="97" t="s">
        <v>225</v>
      </c>
      <c r="C47" s="107">
        <v>251</v>
      </c>
      <c r="D47" s="108">
        <v>315.4</v>
      </c>
      <c r="E47" s="108">
        <v>390.2</v>
      </c>
      <c r="F47" s="108">
        <v>1346.6</v>
      </c>
      <c r="G47" s="108">
        <v>325.5</v>
      </c>
      <c r="H47" s="107">
        <v>287.1</v>
      </c>
      <c r="I47" s="108">
        <v>335.8</v>
      </c>
      <c r="J47" s="108">
        <v>398.3</v>
      </c>
      <c r="K47" s="108">
        <v>1391.3</v>
      </c>
      <c r="L47" s="108">
        <v>315.4</v>
      </c>
      <c r="M47" s="108">
        <v>356</v>
      </c>
      <c r="N47" s="108">
        <v>372.2</v>
      </c>
      <c r="O47" s="108">
        <v>347.7</v>
      </c>
      <c r="P47" s="108">
        <v>1169.3415824544722</v>
      </c>
      <c r="Q47" s="108">
        <v>248.541582454472</v>
      </c>
      <c r="R47" s="108">
        <v>261.6</v>
      </c>
      <c r="S47" s="108">
        <v>372.6</v>
      </c>
      <c r="T47" s="108">
        <v>286.6</v>
      </c>
      <c r="U47" s="108">
        <v>1105.5</v>
      </c>
      <c r="V47" s="108">
        <v>400.9</v>
      </c>
      <c r="W47" s="108">
        <v>255.1</v>
      </c>
      <c r="X47" s="108">
        <v>242.9</v>
      </c>
      <c r="Y47" s="108">
        <v>206.6</v>
      </c>
      <c r="Z47" s="108">
        <v>484.6</v>
      </c>
      <c r="AA47" s="108">
        <v>132.4</v>
      </c>
      <c r="AB47" s="108">
        <v>129.3</v>
      </c>
      <c r="AC47" s="108">
        <v>96</v>
      </c>
      <c r="AD47" s="108">
        <v>126.9</v>
      </c>
      <c r="AE47" s="108">
        <v>466.8</v>
      </c>
      <c r="AF47" s="108">
        <v>124.1</v>
      </c>
      <c r="AG47" s="108">
        <v>124</v>
      </c>
      <c r="AH47" s="108">
        <v>89.5</v>
      </c>
      <c r="AI47" s="108">
        <v>129.2</v>
      </c>
    </row>
    <row r="48" spans="2:35" s="2" customFormat="1" ht="12.75">
      <c r="B48" s="1"/>
      <c r="C48" s="107"/>
      <c r="D48" s="108"/>
      <c r="E48" s="108"/>
      <c r="F48" s="108"/>
      <c r="G48" s="108"/>
      <c r="H48" s="107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45"/>
    </row>
    <row r="49" spans="2:35" s="2" customFormat="1" ht="13.5" thickBot="1">
      <c r="B49" s="90" t="s">
        <v>33</v>
      </c>
      <c r="C49" s="80" t="s">
        <v>289</v>
      </c>
      <c r="D49" s="81" t="s">
        <v>289</v>
      </c>
      <c r="E49" s="81" t="s">
        <v>289</v>
      </c>
      <c r="F49" s="81" t="s">
        <v>257</v>
      </c>
      <c r="G49" s="81" t="s">
        <v>257</v>
      </c>
      <c r="H49" s="80" t="s">
        <v>257</v>
      </c>
      <c r="I49" s="81" t="s">
        <v>257</v>
      </c>
      <c r="J49" s="81" t="s">
        <v>257</v>
      </c>
      <c r="K49" s="81" t="s">
        <v>257</v>
      </c>
      <c r="L49" s="81" t="s">
        <v>257</v>
      </c>
      <c r="M49" s="81" t="s">
        <v>257</v>
      </c>
      <c r="N49" s="81" t="s">
        <v>257</v>
      </c>
      <c r="O49" s="81" t="s">
        <v>257</v>
      </c>
      <c r="P49" s="81" t="s">
        <v>257</v>
      </c>
      <c r="Q49" s="81" t="s">
        <v>257</v>
      </c>
      <c r="R49" s="81" t="s">
        <v>257</v>
      </c>
      <c r="S49" s="81" t="s">
        <v>257</v>
      </c>
      <c r="T49" s="81" t="s">
        <v>257</v>
      </c>
      <c r="U49" s="81" t="s">
        <v>257</v>
      </c>
      <c r="V49" s="81" t="s">
        <v>257</v>
      </c>
      <c r="W49" s="81" t="s">
        <v>257</v>
      </c>
      <c r="X49" s="81" t="s">
        <v>257</v>
      </c>
      <c r="Y49" s="81" t="s">
        <v>257</v>
      </c>
      <c r="Z49" s="81" t="s">
        <v>257</v>
      </c>
      <c r="AA49" s="81" t="s">
        <v>257</v>
      </c>
      <c r="AB49" s="81" t="s">
        <v>257</v>
      </c>
      <c r="AC49" s="81" t="s">
        <v>257</v>
      </c>
      <c r="AD49" s="81" t="s">
        <v>257</v>
      </c>
      <c r="AE49" s="81" t="s">
        <v>257</v>
      </c>
      <c r="AF49" s="81" t="s">
        <v>257</v>
      </c>
      <c r="AG49" s="81" t="s">
        <v>257</v>
      </c>
      <c r="AH49" s="81" t="s">
        <v>257</v>
      </c>
      <c r="AI49" s="81" t="s">
        <v>257</v>
      </c>
    </row>
    <row r="50" spans="2:35" ht="12.75">
      <c r="B50" s="40" t="s">
        <v>261</v>
      </c>
      <c r="C50" s="60">
        <v>3471</v>
      </c>
      <c r="D50" s="61">
        <v>6732.3</v>
      </c>
      <c r="E50" s="61">
        <v>17668.7</v>
      </c>
      <c r="F50" s="61">
        <v>39526.6</v>
      </c>
      <c r="G50" s="61">
        <v>15079.3</v>
      </c>
      <c r="H50" s="60">
        <v>2944.9</v>
      </c>
      <c r="I50" s="61">
        <v>5350.6</v>
      </c>
      <c r="J50" s="61">
        <v>16151.8</v>
      </c>
      <c r="K50" s="61">
        <v>36208.5</v>
      </c>
      <c r="L50" s="61">
        <v>12642.859999999999</v>
      </c>
      <c r="M50" s="61">
        <v>2701.3</v>
      </c>
      <c r="N50" s="61">
        <v>5809.51</v>
      </c>
      <c r="O50" s="61">
        <v>15054.92</v>
      </c>
      <c r="P50" s="61">
        <v>36616.97</v>
      </c>
      <c r="Q50" s="61">
        <v>12980.330000000002</v>
      </c>
      <c r="R50" s="61">
        <v>2866.65</v>
      </c>
      <c r="S50" s="61">
        <v>5336.050000000001</v>
      </c>
      <c r="T50" s="61">
        <v>15433.94</v>
      </c>
      <c r="U50" s="61">
        <v>40174.509999999995</v>
      </c>
      <c r="V50" s="61">
        <v>12530.1</v>
      </c>
      <c r="W50" s="61">
        <v>3367.4399999999987</v>
      </c>
      <c r="X50" s="61">
        <v>5765.6</v>
      </c>
      <c r="Y50" s="61">
        <v>18511.37</v>
      </c>
      <c r="Z50" s="61">
        <v>40213.89</v>
      </c>
      <c r="AA50" s="61">
        <v>14241.99</v>
      </c>
      <c r="AB50" s="61">
        <v>2747.7</v>
      </c>
      <c r="AC50" s="61">
        <v>5503.2</v>
      </c>
      <c r="AD50" s="61">
        <v>17721</v>
      </c>
      <c r="AE50" s="61">
        <v>38660.2</v>
      </c>
      <c r="AF50" s="61">
        <v>13317.2</v>
      </c>
      <c r="AG50" s="61">
        <v>2789.3</v>
      </c>
      <c r="AH50" s="61">
        <v>5199.7</v>
      </c>
      <c r="AI50" s="61">
        <v>17354</v>
      </c>
    </row>
    <row r="51" spans="2:35" ht="12.75">
      <c r="B51" s="40"/>
      <c r="C51" s="60"/>
      <c r="D51" s="61"/>
      <c r="E51" s="61"/>
      <c r="F51" s="61"/>
      <c r="G51" s="61"/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2:35" ht="13.5" thickBot="1">
      <c r="B52" s="90"/>
      <c r="C52" s="80" t="s">
        <v>290</v>
      </c>
      <c r="D52" s="81" t="s">
        <v>290</v>
      </c>
      <c r="E52" s="81" t="s">
        <v>290</v>
      </c>
      <c r="F52" s="81" t="s">
        <v>258</v>
      </c>
      <c r="G52" s="81" t="s">
        <v>258</v>
      </c>
      <c r="H52" s="80" t="s">
        <v>258</v>
      </c>
      <c r="I52" s="81" t="s">
        <v>258</v>
      </c>
      <c r="J52" s="81" t="s">
        <v>258</v>
      </c>
      <c r="K52" s="81" t="s">
        <v>258</v>
      </c>
      <c r="L52" s="81" t="s">
        <v>258</v>
      </c>
      <c r="M52" s="81" t="s">
        <v>258</v>
      </c>
      <c r="N52" s="81" t="s">
        <v>258</v>
      </c>
      <c r="O52" s="81" t="s">
        <v>258</v>
      </c>
      <c r="P52" s="81" t="s">
        <v>258</v>
      </c>
      <c r="Q52" s="81" t="s">
        <v>258</v>
      </c>
      <c r="R52" s="81" t="s">
        <v>258</v>
      </c>
      <c r="S52" s="81" t="s">
        <v>258</v>
      </c>
      <c r="T52" s="81" t="s">
        <v>258</v>
      </c>
      <c r="U52" s="81" t="s">
        <v>258</v>
      </c>
      <c r="V52" s="81" t="s">
        <v>258</v>
      </c>
      <c r="W52" s="81" t="s">
        <v>258</v>
      </c>
      <c r="X52" s="81" t="s">
        <v>258</v>
      </c>
      <c r="Y52" s="81" t="s">
        <v>258</v>
      </c>
      <c r="Z52" s="81" t="s">
        <v>258</v>
      </c>
      <c r="AA52" s="81" t="s">
        <v>258</v>
      </c>
      <c r="AB52" s="81" t="s">
        <v>258</v>
      </c>
      <c r="AC52" s="81" t="s">
        <v>258</v>
      </c>
      <c r="AD52" s="81" t="s">
        <v>258</v>
      </c>
      <c r="AE52" s="81" t="s">
        <v>258</v>
      </c>
      <c r="AF52" s="81" t="s">
        <v>258</v>
      </c>
      <c r="AG52" s="81" t="s">
        <v>258</v>
      </c>
      <c r="AH52" s="81" t="s">
        <v>258</v>
      </c>
      <c r="AI52" s="81" t="s">
        <v>258</v>
      </c>
    </row>
    <row r="53" spans="2:35" ht="12.75">
      <c r="B53" s="115" t="s">
        <v>242</v>
      </c>
      <c r="C53" s="60">
        <v>407</v>
      </c>
      <c r="D53" s="61">
        <v>736.5</v>
      </c>
      <c r="E53" s="61">
        <v>1458</v>
      </c>
      <c r="F53" s="61">
        <v>3604</v>
      </c>
      <c r="G53" s="61">
        <v>1204.2</v>
      </c>
      <c r="H53" s="60">
        <v>418.4</v>
      </c>
      <c r="I53" s="61">
        <v>591.3</v>
      </c>
      <c r="J53" s="61">
        <v>1390.1</v>
      </c>
      <c r="K53" s="61">
        <v>3487.29</v>
      </c>
      <c r="L53" s="61">
        <v>1135.67</v>
      </c>
      <c r="M53" s="61">
        <v>328.1</v>
      </c>
      <c r="N53" s="61">
        <v>674.4200000000001</v>
      </c>
      <c r="O53" s="61">
        <v>1349.1</v>
      </c>
      <c r="P53" s="61">
        <v>3555.43</v>
      </c>
      <c r="Q53" s="61">
        <v>1131.5099999999998</v>
      </c>
      <c r="R53" s="61">
        <v>386.13</v>
      </c>
      <c r="S53" s="61">
        <v>647.6199999999999</v>
      </c>
      <c r="T53" s="61">
        <v>1390.17</v>
      </c>
      <c r="U53" s="61">
        <v>3772.2000000000003</v>
      </c>
      <c r="V53" s="61">
        <v>1188.9</v>
      </c>
      <c r="W53" s="61">
        <v>444.6300000000001</v>
      </c>
      <c r="X53" s="61">
        <v>613</v>
      </c>
      <c r="Y53" s="61">
        <v>1525.67</v>
      </c>
      <c r="Z53" s="61">
        <v>3719.3100000000004</v>
      </c>
      <c r="AA53" s="61">
        <v>1287.91</v>
      </c>
      <c r="AB53" s="61">
        <v>395.7</v>
      </c>
      <c r="AC53" s="61">
        <v>632.7</v>
      </c>
      <c r="AD53" s="61">
        <v>1403</v>
      </c>
      <c r="AE53" s="61">
        <v>3685.1</v>
      </c>
      <c r="AF53" s="61">
        <v>1279.7</v>
      </c>
      <c r="AG53" s="61">
        <v>432.8</v>
      </c>
      <c r="AH53" s="61">
        <v>572.3</v>
      </c>
      <c r="AI53" s="61">
        <v>1400.3</v>
      </c>
    </row>
    <row r="55" ht="12.75">
      <c r="B55" s="59" t="s">
        <v>106</v>
      </c>
    </row>
    <row r="61" ht="12.75" customHeight="1"/>
    <row r="6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H3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5" width="17.7109375" style="1" customWidth="1"/>
    <col min="26" max="16384" width="9.140625" style="1" customWidth="1"/>
  </cols>
  <sheetData>
    <row r="2" spans="2:25" ht="15.75" customHeight="1"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ht="12.75">
      <c r="B3" s="2"/>
    </row>
    <row r="4" spans="2:25" s="198" customFormat="1" ht="75.75" customHeight="1">
      <c r="B4" s="96" t="s">
        <v>228</v>
      </c>
      <c r="C4" s="87" t="s">
        <v>292</v>
      </c>
      <c r="D4" s="151" t="s">
        <v>280</v>
      </c>
      <c r="E4" s="151" t="s">
        <v>264</v>
      </c>
      <c r="F4" s="151" t="s">
        <v>102</v>
      </c>
      <c r="G4" s="151" t="s">
        <v>101</v>
      </c>
      <c r="H4" s="87" t="s">
        <v>100</v>
      </c>
      <c r="I4" s="151" t="s">
        <v>97</v>
      </c>
      <c r="J4" s="151" t="s">
        <v>96</v>
      </c>
      <c r="K4" s="151" t="s">
        <v>94</v>
      </c>
      <c r="L4" s="151" t="s">
        <v>93</v>
      </c>
      <c r="M4" s="151" t="s">
        <v>82</v>
      </c>
      <c r="N4" s="151" t="s">
        <v>78</v>
      </c>
      <c r="O4" s="151" t="s">
        <v>79</v>
      </c>
      <c r="P4" s="151" t="s">
        <v>73</v>
      </c>
      <c r="Q4" s="151" t="s">
        <v>74</v>
      </c>
      <c r="R4" s="151" t="s">
        <v>75</v>
      </c>
      <c r="S4" s="151" t="s">
        <v>72</v>
      </c>
      <c r="T4" s="151" t="s">
        <v>69</v>
      </c>
      <c r="U4" s="151" t="s">
        <v>68</v>
      </c>
      <c r="V4" s="151" t="s">
        <v>65</v>
      </c>
      <c r="W4" s="151" t="s">
        <v>64</v>
      </c>
      <c r="X4" s="151" t="s">
        <v>60</v>
      </c>
      <c r="Y4" s="151" t="s">
        <v>61</v>
      </c>
    </row>
    <row r="5" spans="2:25" ht="12" customHeight="1">
      <c r="B5" s="83"/>
      <c r="C5" s="140"/>
      <c r="D5" s="138" t="s">
        <v>229</v>
      </c>
      <c r="E5" s="138" t="s">
        <v>229</v>
      </c>
      <c r="F5" s="137" t="s">
        <v>229</v>
      </c>
      <c r="G5" s="137" t="s">
        <v>229</v>
      </c>
      <c r="H5" s="140" t="s">
        <v>229</v>
      </c>
      <c r="I5" s="138" t="s">
        <v>229</v>
      </c>
      <c r="J5" s="138" t="s">
        <v>229</v>
      </c>
      <c r="K5" s="137" t="s">
        <v>229</v>
      </c>
      <c r="L5" s="137" t="s">
        <v>229</v>
      </c>
      <c r="M5" s="137" t="s">
        <v>229</v>
      </c>
      <c r="N5" s="137" t="s">
        <v>229</v>
      </c>
      <c r="O5" s="137" t="s">
        <v>229</v>
      </c>
      <c r="P5" s="137" t="s">
        <v>229</v>
      </c>
      <c r="Q5" s="137" t="s">
        <v>229</v>
      </c>
      <c r="R5" s="137" t="s">
        <v>229</v>
      </c>
      <c r="S5" s="137" t="s">
        <v>229</v>
      </c>
      <c r="T5" s="137" t="s">
        <v>229</v>
      </c>
      <c r="U5" s="137" t="s">
        <v>229</v>
      </c>
      <c r="V5" s="137" t="s">
        <v>229</v>
      </c>
      <c r="W5" s="137" t="s">
        <v>229</v>
      </c>
      <c r="X5" s="137" t="s">
        <v>229</v>
      </c>
      <c r="Y5" s="137" t="s">
        <v>229</v>
      </c>
    </row>
    <row r="6" spans="2:25" ht="12" customHeight="1" thickBot="1">
      <c r="B6" s="141"/>
      <c r="C6" s="142"/>
      <c r="D6" s="148"/>
      <c r="E6" s="148"/>
      <c r="F6" s="148"/>
      <c r="G6" s="148"/>
      <c r="H6" s="142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ht="15.75" customHeight="1">
      <c r="B7" s="40" t="s">
        <v>84</v>
      </c>
      <c r="C7" s="72">
        <v>0.56</v>
      </c>
      <c r="D7" s="71">
        <v>0.81</v>
      </c>
      <c r="E7" s="71">
        <v>1.51</v>
      </c>
      <c r="F7" s="71">
        <v>3.91</v>
      </c>
      <c r="G7" s="71">
        <v>1.26</v>
      </c>
      <c r="H7" s="72">
        <v>0.52</v>
      </c>
      <c r="I7" s="71">
        <v>0.68</v>
      </c>
      <c r="J7" s="71">
        <v>1.45</v>
      </c>
      <c r="K7" s="71">
        <v>3.6491</v>
      </c>
      <c r="L7" s="71">
        <v>1.0972</v>
      </c>
      <c r="M7" s="71">
        <v>0.5051</v>
      </c>
      <c r="N7" s="71">
        <v>0.6868</v>
      </c>
      <c r="O7" s="71">
        <v>1.36</v>
      </c>
      <c r="P7" s="71">
        <v>3.6405</v>
      </c>
      <c r="Q7" s="71">
        <v>1.1904</v>
      </c>
      <c r="R7" s="71">
        <v>0.4556</v>
      </c>
      <c r="S7" s="71">
        <v>0.6003</v>
      </c>
      <c r="T7" s="71">
        <v>1.3942</v>
      </c>
      <c r="U7" s="71">
        <v>3.9192</v>
      </c>
      <c r="V7" s="71">
        <v>1.0427</v>
      </c>
      <c r="W7" s="71">
        <v>0.5488</v>
      </c>
      <c r="X7" s="71">
        <v>0.6106</v>
      </c>
      <c r="Y7" s="71">
        <v>1.7171</v>
      </c>
    </row>
    <row r="8" spans="2:25" ht="15.75" customHeight="1">
      <c r="B8" s="40" t="s">
        <v>85</v>
      </c>
      <c r="C8" s="72">
        <v>0.67</v>
      </c>
      <c r="D8" s="71">
        <v>0.68</v>
      </c>
      <c r="E8" s="71">
        <v>0.86</v>
      </c>
      <c r="F8" s="71">
        <v>2.39</v>
      </c>
      <c r="G8" s="71">
        <v>0.73</v>
      </c>
      <c r="H8" s="72">
        <v>0.49</v>
      </c>
      <c r="I8" s="71">
        <v>0.51</v>
      </c>
      <c r="J8" s="71">
        <v>0.66</v>
      </c>
      <c r="K8" s="71">
        <v>2.8311</v>
      </c>
      <c r="L8" s="71">
        <v>0.6169</v>
      </c>
      <c r="M8" s="71">
        <v>0.5674</v>
      </c>
      <c r="N8" s="71">
        <v>0.6968</v>
      </c>
      <c r="O8" s="71">
        <v>0.95</v>
      </c>
      <c r="P8" s="71">
        <v>3.4057000000000004</v>
      </c>
      <c r="Q8" s="71">
        <v>0.7546</v>
      </c>
      <c r="R8" s="71">
        <v>0.7604</v>
      </c>
      <c r="S8" s="71">
        <v>0.8563</v>
      </c>
      <c r="T8" s="71">
        <v>1.0344</v>
      </c>
      <c r="U8" s="71">
        <v>3.7791</v>
      </c>
      <c r="V8" s="71">
        <v>0.995</v>
      </c>
      <c r="W8" s="71">
        <v>0.8376</v>
      </c>
      <c r="X8" s="71">
        <v>0.8545</v>
      </c>
      <c r="Y8" s="71">
        <v>1.092</v>
      </c>
    </row>
    <row r="9" spans="2:28" ht="15.75" customHeight="1">
      <c r="B9" s="40" t="s">
        <v>86</v>
      </c>
      <c r="C9" s="72">
        <v>0.26</v>
      </c>
      <c r="D9" s="71">
        <v>0.38</v>
      </c>
      <c r="E9" s="71">
        <v>0.7</v>
      </c>
      <c r="F9" s="71">
        <v>1.61</v>
      </c>
      <c r="G9" s="71">
        <v>0.54</v>
      </c>
      <c r="H9" s="72">
        <v>0.18</v>
      </c>
      <c r="I9" s="71">
        <v>0.28</v>
      </c>
      <c r="J9" s="71">
        <v>0.61</v>
      </c>
      <c r="K9" s="71">
        <v>1.6614</v>
      </c>
      <c r="L9" s="71">
        <v>0.4614</v>
      </c>
      <c r="M9" s="71">
        <v>0.1813</v>
      </c>
      <c r="N9" s="71">
        <v>0.3387</v>
      </c>
      <c r="O9" s="71">
        <v>0.68</v>
      </c>
      <c r="P9" s="71">
        <v>1.8651</v>
      </c>
      <c r="Q9" s="71">
        <v>0.6808</v>
      </c>
      <c r="R9" s="71">
        <v>0.2385</v>
      </c>
      <c r="S9" s="71">
        <v>0.2886</v>
      </c>
      <c r="T9" s="71">
        <v>0.6572</v>
      </c>
      <c r="U9" s="71">
        <v>2.0919</v>
      </c>
      <c r="V9" s="71">
        <v>0.6849</v>
      </c>
      <c r="W9" s="71">
        <v>0.2257</v>
      </c>
      <c r="X9" s="71">
        <v>0.3558</v>
      </c>
      <c r="Y9" s="71">
        <v>0.8255</v>
      </c>
      <c r="AB9" s="3"/>
    </row>
    <row r="10" spans="2:28" ht="15.75" customHeight="1">
      <c r="B10" s="40" t="s">
        <v>87</v>
      </c>
      <c r="C10" s="72">
        <v>0.43</v>
      </c>
      <c r="D10" s="71">
        <v>0.5</v>
      </c>
      <c r="E10" s="71">
        <v>0.55</v>
      </c>
      <c r="F10" s="71">
        <v>1.86</v>
      </c>
      <c r="G10" s="71">
        <v>0.44</v>
      </c>
      <c r="H10" s="72">
        <v>0.46</v>
      </c>
      <c r="I10" s="71">
        <v>0.47</v>
      </c>
      <c r="J10" s="71">
        <v>0.49</v>
      </c>
      <c r="K10" s="71">
        <v>1.8367</v>
      </c>
      <c r="L10" s="71">
        <v>0.5143</v>
      </c>
      <c r="M10" s="71">
        <v>0.3539</v>
      </c>
      <c r="N10" s="71">
        <v>0.4485</v>
      </c>
      <c r="O10" s="71">
        <v>0.52</v>
      </c>
      <c r="P10" s="71">
        <v>1.7983</v>
      </c>
      <c r="Q10" s="71">
        <v>0.4564</v>
      </c>
      <c r="R10" s="71">
        <v>0.2862</v>
      </c>
      <c r="S10" s="71">
        <v>0.4708</v>
      </c>
      <c r="T10" s="71">
        <v>0.5849</v>
      </c>
      <c r="U10" s="71">
        <v>2.2017</v>
      </c>
      <c r="V10" s="71">
        <v>0.5808</v>
      </c>
      <c r="W10" s="71">
        <v>0.4666</v>
      </c>
      <c r="X10" s="71">
        <v>0.5413</v>
      </c>
      <c r="Y10" s="71">
        <v>0.613</v>
      </c>
      <c r="AB10" s="3"/>
    </row>
    <row r="11" spans="2:28" ht="15.75" customHeight="1">
      <c r="B11" s="40" t="s">
        <v>88</v>
      </c>
      <c r="C11" s="72">
        <v>0.22</v>
      </c>
      <c r="D11" s="71">
        <v>0.29</v>
      </c>
      <c r="E11" s="71">
        <v>0.47</v>
      </c>
      <c r="F11" s="71">
        <v>1.12</v>
      </c>
      <c r="G11" s="71">
        <v>0.43</v>
      </c>
      <c r="H11" s="72">
        <v>0.19</v>
      </c>
      <c r="I11" s="71">
        <v>0.22</v>
      </c>
      <c r="J11" s="71">
        <v>0.28</v>
      </c>
      <c r="K11" s="71">
        <v>1.0846</v>
      </c>
      <c r="L11" s="71">
        <v>0.2525</v>
      </c>
      <c r="M11" s="71">
        <v>0.1998</v>
      </c>
      <c r="N11" s="71">
        <v>0.2523</v>
      </c>
      <c r="O11" s="71">
        <v>0.38</v>
      </c>
      <c r="P11" s="71">
        <v>1.0529</v>
      </c>
      <c r="Q11" s="71">
        <v>0.3816</v>
      </c>
      <c r="R11" s="71">
        <v>0.1932</v>
      </c>
      <c r="S11" s="71">
        <v>0.2007</v>
      </c>
      <c r="T11" s="71">
        <v>0.2774</v>
      </c>
      <c r="U11" s="71">
        <v>1.1295</v>
      </c>
      <c r="V11" s="71">
        <v>0.2736</v>
      </c>
      <c r="W11" s="71">
        <v>0.2101</v>
      </c>
      <c r="X11" s="71">
        <v>0.202</v>
      </c>
      <c r="Y11" s="71">
        <v>0.4438</v>
      </c>
      <c r="AB11" s="3"/>
    </row>
    <row r="12" spans="2:28" ht="15.75" customHeight="1">
      <c r="B12" s="40" t="s">
        <v>89</v>
      </c>
      <c r="C12" s="72">
        <v>0.731793684104995</v>
      </c>
      <c r="D12" s="71">
        <v>0.63</v>
      </c>
      <c r="E12" s="71">
        <v>0.56</v>
      </c>
      <c r="F12" s="71">
        <v>1.34</v>
      </c>
      <c r="G12" s="71">
        <v>0.33</v>
      </c>
      <c r="H12" s="72">
        <v>0.4</v>
      </c>
      <c r="I12" s="71">
        <v>0.34</v>
      </c>
      <c r="J12" s="71">
        <v>0.27</v>
      </c>
      <c r="K12" s="71">
        <v>1.23157</v>
      </c>
      <c r="L12" s="71">
        <v>0.28507</v>
      </c>
      <c r="M12" s="71">
        <v>0.3137</v>
      </c>
      <c r="N12" s="71">
        <v>0.3128</v>
      </c>
      <c r="O12" s="71">
        <v>0.32</v>
      </c>
      <c r="P12" s="71">
        <v>1.2819</v>
      </c>
      <c r="Q12" s="71">
        <v>0.3053</v>
      </c>
      <c r="R12" s="71">
        <v>0.3076</v>
      </c>
      <c r="S12" s="71">
        <v>0.3081</v>
      </c>
      <c r="T12" s="71">
        <v>0.3609</v>
      </c>
      <c r="U12" s="71">
        <v>1.5286000000000002</v>
      </c>
      <c r="V12" s="71">
        <v>0.4025</v>
      </c>
      <c r="W12" s="71">
        <v>0.353</v>
      </c>
      <c r="X12" s="71">
        <v>0.3559</v>
      </c>
      <c r="Y12" s="71">
        <v>0.4172</v>
      </c>
      <c r="AA12" s="3"/>
      <c r="AB12" s="3"/>
    </row>
    <row r="13" spans="2:28" ht="15.75" customHeight="1">
      <c r="B13" s="40" t="s">
        <v>90</v>
      </c>
      <c r="C13" s="72">
        <v>0.45</v>
      </c>
      <c r="D13" s="71">
        <v>0.69</v>
      </c>
      <c r="E13" s="71">
        <v>0.73</v>
      </c>
      <c r="F13" s="71">
        <v>2.51</v>
      </c>
      <c r="G13" s="71">
        <v>0.56</v>
      </c>
      <c r="H13" s="72">
        <v>0.61</v>
      </c>
      <c r="I13" s="71">
        <v>0.58</v>
      </c>
      <c r="J13" s="71">
        <v>0.76</v>
      </c>
      <c r="K13" s="71">
        <v>2.2671</v>
      </c>
      <c r="L13" s="71">
        <v>0.6077999999999999</v>
      </c>
      <c r="M13" s="71">
        <v>0.6393</v>
      </c>
      <c r="N13" s="71">
        <v>0.5</v>
      </c>
      <c r="O13" s="71">
        <v>0.52</v>
      </c>
      <c r="P13" s="71">
        <v>1.754</v>
      </c>
      <c r="Q13" s="71">
        <v>0.49</v>
      </c>
      <c r="R13" s="71">
        <v>0.36</v>
      </c>
      <c r="S13" s="71">
        <v>0.44</v>
      </c>
      <c r="T13" s="71">
        <v>0.464</v>
      </c>
      <c r="U13" s="71">
        <v>1.38</v>
      </c>
      <c r="V13" s="71">
        <v>0.36</v>
      </c>
      <c r="W13" s="71">
        <v>0.3</v>
      </c>
      <c r="X13" s="71">
        <v>0.27</v>
      </c>
      <c r="Y13" s="71">
        <v>0.45</v>
      </c>
      <c r="AA13" s="3"/>
      <c r="AB13" s="3"/>
    </row>
    <row r="14" spans="2:28" ht="15.75" customHeight="1">
      <c r="B14" s="40" t="s">
        <v>91</v>
      </c>
      <c r="C14" s="72">
        <v>1.11</v>
      </c>
      <c r="D14" s="71">
        <v>1.48</v>
      </c>
      <c r="E14" s="71">
        <v>3.3</v>
      </c>
      <c r="F14" s="71">
        <v>9.14</v>
      </c>
      <c r="G14" s="71">
        <v>2.84</v>
      </c>
      <c r="H14" s="72">
        <v>1.22</v>
      </c>
      <c r="I14" s="71">
        <v>1.62</v>
      </c>
      <c r="J14" s="71">
        <v>3.45</v>
      </c>
      <c r="K14" s="71">
        <v>8.331</v>
      </c>
      <c r="L14" s="71">
        <v>2.6393</v>
      </c>
      <c r="M14" s="71">
        <v>1.1638</v>
      </c>
      <c r="N14" s="71">
        <v>1.5879</v>
      </c>
      <c r="O14" s="71">
        <v>2.94</v>
      </c>
      <c r="P14" s="71">
        <v>3.7415</v>
      </c>
      <c r="Q14" s="71">
        <v>2.5755</v>
      </c>
      <c r="R14" s="71">
        <v>0.9251</v>
      </c>
      <c r="S14" s="71">
        <v>0.1469</v>
      </c>
      <c r="T14" s="71">
        <v>0.094</v>
      </c>
      <c r="U14" s="71">
        <v>0.06319999999999999</v>
      </c>
      <c r="V14" s="71">
        <v>0.0382</v>
      </c>
      <c r="W14" s="71">
        <v>0.0004</v>
      </c>
      <c r="X14" s="71">
        <v>0.0183</v>
      </c>
      <c r="Y14" s="71">
        <v>0.0063</v>
      </c>
      <c r="AA14" s="3"/>
      <c r="AB14" s="3"/>
    </row>
    <row r="15" spans="2:28" ht="15.75" customHeight="1">
      <c r="B15" s="40" t="s">
        <v>92</v>
      </c>
      <c r="C15" s="72">
        <v>0.14</v>
      </c>
      <c r="D15" s="71">
        <v>0.13</v>
      </c>
      <c r="E15" s="71">
        <v>0.16</v>
      </c>
      <c r="F15" s="71">
        <v>0.37</v>
      </c>
      <c r="G15" s="71">
        <v>0.18</v>
      </c>
      <c r="H15" s="72">
        <v>0.19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0.084</v>
      </c>
      <c r="V15" s="71">
        <v>0.0839</v>
      </c>
      <c r="W15" s="71">
        <v>0.0001</v>
      </c>
      <c r="X15" s="71">
        <v>0</v>
      </c>
      <c r="Y15" s="71">
        <v>0</v>
      </c>
      <c r="AA15" s="3"/>
      <c r="AB15" s="3"/>
    </row>
    <row r="16" spans="2:28" ht="15.75" customHeight="1">
      <c r="B16" s="22"/>
      <c r="P16" s="3"/>
      <c r="Q16" s="3"/>
      <c r="R16" s="3"/>
      <c r="S16" s="3"/>
      <c r="T16" s="3"/>
      <c r="U16" s="3"/>
      <c r="V16" s="3"/>
      <c r="W16" s="3"/>
      <c r="X16" s="3"/>
      <c r="Z16" s="3"/>
      <c r="AA16" s="3"/>
      <c r="AB16" s="3"/>
    </row>
    <row r="17" ht="15.75" customHeight="1">
      <c r="B17" s="59" t="s">
        <v>227</v>
      </c>
    </row>
    <row r="18" ht="24.75" customHeight="1"/>
    <row r="19" ht="12" customHeight="1"/>
    <row r="20" ht="12" customHeight="1"/>
    <row r="21" ht="15.75" customHeight="1"/>
    <row r="22" ht="15.75" customHeight="1"/>
    <row r="23" ht="15.75" customHeight="1"/>
    <row r="24" spans="2:34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45" ht="12.75" customHeight="1"/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75"/>
  <sheetViews>
    <sheetView showGridLines="0" zoomScale="90" zoomScaleNormal="90" zoomScalePageLayoutView="0" workbookViewId="0" topLeftCell="A1">
      <pane xSplit="2" topLeftCell="C1" activePane="topRight" state="frozen"/>
      <selection pane="topLeft" activeCell="E41" sqref="E41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8" width="20.7109375" style="1" customWidth="1"/>
    <col min="9" max="10" width="20.7109375" style="2" customWidth="1"/>
    <col min="11" max="11" width="5.7109375" style="1" customWidth="1"/>
    <col min="12" max="29" width="17.7109375" style="1" customWidth="1"/>
    <col min="30" max="34" width="17.7109375" style="1" hidden="1" customWidth="1"/>
    <col min="35" max="16384" width="9.140625" style="1" customWidth="1"/>
  </cols>
  <sheetData>
    <row r="1" ht="12.75">
      <c r="C1" s="79"/>
    </row>
    <row r="2" spans="2:19" ht="15.75" customHeight="1">
      <c r="B2" s="84"/>
      <c r="C2" s="84"/>
      <c r="D2" s="84"/>
      <c r="E2" s="84"/>
      <c r="F2" s="84"/>
      <c r="G2" s="37"/>
      <c r="H2" s="37"/>
      <c r="I2" s="37"/>
      <c r="J2" s="37"/>
      <c r="K2" s="6"/>
      <c r="L2" s="84"/>
      <c r="M2" s="84"/>
      <c r="N2" s="84"/>
      <c r="O2" s="84"/>
      <c r="P2" s="84"/>
      <c r="Q2" s="37"/>
      <c r="R2" s="37"/>
      <c r="S2" s="37"/>
    </row>
    <row r="3" spans="2:8" ht="12.75">
      <c r="B3" s="2"/>
      <c r="C3" s="2"/>
      <c r="D3" s="2"/>
      <c r="E3" s="2"/>
      <c r="F3" s="2"/>
      <c r="G3" s="2"/>
      <c r="H3" s="2"/>
    </row>
    <row r="4" spans="2:25" ht="75.75" customHeight="1">
      <c r="B4" s="86" t="s">
        <v>108</v>
      </c>
      <c r="C4" s="87" t="s">
        <v>310</v>
      </c>
      <c r="D4" s="199" t="s">
        <v>311</v>
      </c>
      <c r="E4" s="199" t="s">
        <v>292</v>
      </c>
      <c r="F4" s="199" t="s">
        <v>295</v>
      </c>
      <c r="G4" s="88" t="s">
        <v>312</v>
      </c>
      <c r="H4" s="88" t="s">
        <v>313</v>
      </c>
      <c r="I4" s="88" t="s">
        <v>294</v>
      </c>
      <c r="J4" s="88" t="s">
        <v>293</v>
      </c>
      <c r="K4" s="89"/>
      <c r="L4" s="87" t="s">
        <v>292</v>
      </c>
      <c r="M4" s="151" t="s">
        <v>280</v>
      </c>
      <c r="N4" s="151" t="s">
        <v>264</v>
      </c>
      <c r="O4" s="89" t="s">
        <v>102</v>
      </c>
      <c r="P4" s="89" t="s">
        <v>101</v>
      </c>
      <c r="Q4" s="87" t="s">
        <v>100</v>
      </c>
      <c r="R4" s="151" t="s">
        <v>97</v>
      </c>
      <c r="S4" s="151" t="s">
        <v>96</v>
      </c>
      <c r="T4" s="3"/>
      <c r="U4" s="3"/>
      <c r="V4" s="3"/>
      <c r="W4" s="3"/>
      <c r="X4" s="3"/>
      <c r="Y4" s="3"/>
    </row>
    <row r="5" spans="2:25" ht="12" customHeight="1">
      <c r="B5" s="83"/>
      <c r="C5" s="140" t="s">
        <v>162</v>
      </c>
      <c r="D5" s="140" t="s">
        <v>162</v>
      </c>
      <c r="E5" s="140" t="s">
        <v>162</v>
      </c>
      <c r="F5" s="140" t="s">
        <v>162</v>
      </c>
      <c r="G5" s="138" t="s">
        <v>124</v>
      </c>
      <c r="H5" s="138" t="s">
        <v>162</v>
      </c>
      <c r="I5" s="137" t="s">
        <v>124</v>
      </c>
      <c r="J5" s="137" t="s">
        <v>162</v>
      </c>
      <c r="K5" s="46"/>
      <c r="L5" s="140" t="s">
        <v>162</v>
      </c>
      <c r="M5" s="138" t="s">
        <v>162</v>
      </c>
      <c r="N5" s="138" t="s">
        <v>162</v>
      </c>
      <c r="O5" s="137" t="s">
        <v>162</v>
      </c>
      <c r="P5" s="137" t="s">
        <v>162</v>
      </c>
      <c r="Q5" s="140" t="s">
        <v>162</v>
      </c>
      <c r="R5" s="138" t="s">
        <v>162</v>
      </c>
      <c r="S5" s="138" t="s">
        <v>162</v>
      </c>
      <c r="T5" s="3"/>
      <c r="U5" s="3"/>
      <c r="V5" s="3"/>
      <c r="W5" s="3"/>
      <c r="X5" s="3"/>
      <c r="Y5" s="3"/>
    </row>
    <row r="6" spans="2:25" ht="12" customHeight="1" thickBot="1">
      <c r="B6" s="141"/>
      <c r="C6" s="142"/>
      <c r="D6" s="142"/>
      <c r="E6" s="142"/>
      <c r="F6" s="142"/>
      <c r="G6" s="144"/>
      <c r="H6" s="144"/>
      <c r="I6" s="144"/>
      <c r="J6" s="144"/>
      <c r="K6" s="46"/>
      <c r="L6" s="142"/>
      <c r="M6" s="145"/>
      <c r="N6" s="145"/>
      <c r="O6" s="145"/>
      <c r="P6" s="145"/>
      <c r="Q6" s="142"/>
      <c r="R6" s="145"/>
      <c r="S6" s="145"/>
      <c r="T6" s="3"/>
      <c r="U6" s="3"/>
      <c r="V6" s="3"/>
      <c r="W6" s="3"/>
      <c r="X6" s="3"/>
      <c r="Y6" s="3"/>
    </row>
    <row r="7" spans="2:20" ht="12.75">
      <c r="B7" s="40" t="s">
        <v>111</v>
      </c>
      <c r="C7" s="43">
        <v>19825</v>
      </c>
      <c r="D7" s="43">
        <v>18505</v>
      </c>
      <c r="E7" s="43">
        <v>4776</v>
      </c>
      <c r="F7" s="43">
        <v>4367</v>
      </c>
      <c r="G7" s="139">
        <f>(C7-D7)/D7</f>
        <v>0.0713320724128614</v>
      </c>
      <c r="H7" s="47">
        <f aca="true" t="shared" si="0" ref="H7:J26">C7-D7</f>
        <v>1320</v>
      </c>
      <c r="I7" s="139">
        <f>(E7-F7)/F7</f>
        <v>0.09365697275017175</v>
      </c>
      <c r="J7" s="47">
        <f t="shared" si="0"/>
        <v>409</v>
      </c>
      <c r="K7" s="47"/>
      <c r="L7" s="43">
        <f>E7</f>
        <v>4776</v>
      </c>
      <c r="M7" s="47">
        <v>5581</v>
      </c>
      <c r="N7" s="47">
        <v>9468</v>
      </c>
      <c r="O7" s="47">
        <v>26429</v>
      </c>
      <c r="P7" s="47">
        <v>7925</v>
      </c>
      <c r="Q7" s="43">
        <v>4367</v>
      </c>
      <c r="R7" s="47">
        <v>4920</v>
      </c>
      <c r="S7" s="47">
        <v>9218</v>
      </c>
      <c r="T7" s="3"/>
    </row>
    <row r="8" spans="2:20" ht="12.75">
      <c r="B8" s="40" t="s">
        <v>109</v>
      </c>
      <c r="C8" s="43">
        <v>5067</v>
      </c>
      <c r="D8" s="43">
        <v>4545</v>
      </c>
      <c r="E8" s="43">
        <v>1299</v>
      </c>
      <c r="F8" s="43">
        <v>1334</v>
      </c>
      <c r="G8" s="139">
        <f aca="true" t="shared" si="1" ref="G8:G26">(C8-D8)/D8</f>
        <v>0.11485148514851486</v>
      </c>
      <c r="H8" s="47">
        <f t="shared" si="0"/>
        <v>522</v>
      </c>
      <c r="I8" s="50">
        <f aca="true" t="shared" si="2" ref="I8:I26">(E8-F8)/F8</f>
        <v>-0.02623688155922039</v>
      </c>
      <c r="J8" s="47">
        <f t="shared" si="0"/>
        <v>-35</v>
      </c>
      <c r="K8" s="47"/>
      <c r="L8" s="43">
        <f aca="true" t="shared" si="3" ref="L8:L26">E8</f>
        <v>1299</v>
      </c>
      <c r="M8" s="47">
        <v>1584</v>
      </c>
      <c r="N8" s="47">
        <v>2184</v>
      </c>
      <c r="O8" s="47">
        <v>6767</v>
      </c>
      <c r="P8" s="47">
        <v>2221</v>
      </c>
      <c r="Q8" s="43">
        <v>1334</v>
      </c>
      <c r="R8" s="47">
        <v>1449</v>
      </c>
      <c r="S8" s="47">
        <v>1762</v>
      </c>
      <c r="T8" s="3"/>
    </row>
    <row r="9" spans="2:38" ht="13.5" thickBot="1">
      <c r="B9" s="90" t="s">
        <v>0</v>
      </c>
      <c r="C9" s="91">
        <v>24892</v>
      </c>
      <c r="D9" s="91">
        <v>23050</v>
      </c>
      <c r="E9" s="91">
        <v>6075</v>
      </c>
      <c r="F9" s="91">
        <v>5701</v>
      </c>
      <c r="G9" s="200">
        <f t="shared" si="1"/>
        <v>0.07991323210412148</v>
      </c>
      <c r="H9" s="93">
        <f t="shared" si="0"/>
        <v>1842</v>
      </c>
      <c r="I9" s="92">
        <f t="shared" si="2"/>
        <v>0.06560252587265392</v>
      </c>
      <c r="J9" s="93">
        <f t="shared" si="0"/>
        <v>374</v>
      </c>
      <c r="K9" s="94"/>
      <c r="L9" s="91">
        <f t="shared" si="3"/>
        <v>6075</v>
      </c>
      <c r="M9" s="93">
        <v>7165</v>
      </c>
      <c r="N9" s="93">
        <v>11652</v>
      </c>
      <c r="O9" s="93">
        <v>33196</v>
      </c>
      <c r="P9" s="93">
        <v>10146</v>
      </c>
      <c r="Q9" s="91">
        <v>5701</v>
      </c>
      <c r="R9" s="93">
        <v>6369</v>
      </c>
      <c r="S9" s="93">
        <v>10980</v>
      </c>
      <c r="T9" s="3"/>
      <c r="U9" s="3"/>
      <c r="V9" s="3"/>
      <c r="W9" s="3"/>
      <c r="X9" s="3"/>
      <c r="Y9" s="3"/>
      <c r="AL9" s="3"/>
    </row>
    <row r="10" spans="2:38" ht="12.75">
      <c r="B10" s="40" t="s">
        <v>31</v>
      </c>
      <c r="C10" s="43">
        <v>-13615</v>
      </c>
      <c r="D10" s="43">
        <v>-12873</v>
      </c>
      <c r="E10" s="43">
        <v>-3073</v>
      </c>
      <c r="F10" s="43">
        <v>-2754</v>
      </c>
      <c r="G10" s="139">
        <f>(C10-D10)/D10</f>
        <v>0.057640021750951606</v>
      </c>
      <c r="H10" s="47">
        <f t="shared" si="0"/>
        <v>-742</v>
      </c>
      <c r="I10" s="50">
        <f t="shared" si="2"/>
        <v>0.11583151779230211</v>
      </c>
      <c r="J10" s="47">
        <f t="shared" si="0"/>
        <v>-319</v>
      </c>
      <c r="K10" s="47"/>
      <c r="L10" s="43">
        <f t="shared" si="3"/>
        <v>-3073</v>
      </c>
      <c r="M10" s="47">
        <v>-3793</v>
      </c>
      <c r="N10" s="47">
        <v>-6749</v>
      </c>
      <c r="O10" s="47">
        <v>-18320</v>
      </c>
      <c r="P10" s="47">
        <v>-5446</v>
      </c>
      <c r="Q10" s="43">
        <v>-2754</v>
      </c>
      <c r="R10" s="47">
        <v>-3126</v>
      </c>
      <c r="S10" s="47">
        <v>-6993</v>
      </c>
      <c r="T10" s="3"/>
      <c r="AL10" s="3"/>
    </row>
    <row r="11" spans="2:38" ht="12.75">
      <c r="B11" s="40" t="s">
        <v>112</v>
      </c>
      <c r="C11" s="43">
        <v>-1704</v>
      </c>
      <c r="D11" s="43">
        <v>-1664</v>
      </c>
      <c r="E11" s="43">
        <v>-527</v>
      </c>
      <c r="F11" s="43">
        <v>-527</v>
      </c>
      <c r="G11" s="139">
        <f t="shared" si="1"/>
        <v>0.02403846153846154</v>
      </c>
      <c r="H11" s="47">
        <f t="shared" si="0"/>
        <v>-40</v>
      </c>
      <c r="I11" s="50">
        <f t="shared" si="2"/>
        <v>0</v>
      </c>
      <c r="J11" s="47">
        <f t="shared" si="0"/>
        <v>0</v>
      </c>
      <c r="K11" s="47"/>
      <c r="L11" s="43">
        <f t="shared" si="3"/>
        <v>-527</v>
      </c>
      <c r="M11" s="47">
        <v>-534</v>
      </c>
      <c r="N11" s="47">
        <v>-643</v>
      </c>
      <c r="O11" s="47">
        <v>-2427</v>
      </c>
      <c r="P11" s="47">
        <v>-764</v>
      </c>
      <c r="Q11" s="43">
        <v>-527</v>
      </c>
      <c r="R11" s="47">
        <v>-494</v>
      </c>
      <c r="S11" s="47">
        <v>-643</v>
      </c>
      <c r="T11" s="3"/>
      <c r="AL11" s="3"/>
    </row>
    <row r="12" spans="2:38" ht="12.75">
      <c r="B12" s="40" t="s">
        <v>16</v>
      </c>
      <c r="C12" s="43">
        <v>-1902</v>
      </c>
      <c r="D12" s="43">
        <v>-1795</v>
      </c>
      <c r="E12" s="43">
        <v>-590</v>
      </c>
      <c r="F12" s="43">
        <v>-611</v>
      </c>
      <c r="G12" s="139">
        <f t="shared" si="1"/>
        <v>0.0596100278551532</v>
      </c>
      <c r="H12" s="47">
        <f t="shared" si="0"/>
        <v>-107</v>
      </c>
      <c r="I12" s="50">
        <f t="shared" si="2"/>
        <v>-0.03436988543371522</v>
      </c>
      <c r="J12" s="47">
        <f t="shared" si="0"/>
        <v>21</v>
      </c>
      <c r="K12" s="47"/>
      <c r="L12" s="43">
        <f t="shared" si="3"/>
        <v>-590</v>
      </c>
      <c r="M12" s="47">
        <v>-672</v>
      </c>
      <c r="N12" s="47">
        <v>-640</v>
      </c>
      <c r="O12" s="47">
        <v>-2573</v>
      </c>
      <c r="P12" s="47">
        <v>-778</v>
      </c>
      <c r="Q12" s="43">
        <v>-611</v>
      </c>
      <c r="R12" s="47">
        <v>-639</v>
      </c>
      <c r="S12" s="47">
        <v>-545</v>
      </c>
      <c r="T12" s="3"/>
      <c r="Z12" s="4"/>
      <c r="AA12" s="4"/>
      <c r="AB12" s="4"/>
      <c r="AC12" s="4"/>
      <c r="AD12" s="20"/>
      <c r="AE12" s="4"/>
      <c r="AF12" s="4"/>
      <c r="AG12" s="4"/>
      <c r="AH12" s="4"/>
      <c r="AI12" s="21"/>
      <c r="AJ12" s="3"/>
      <c r="AK12" s="3"/>
      <c r="AL12" s="3"/>
    </row>
    <row r="13" spans="2:38" ht="12.75">
      <c r="B13" s="40" t="s">
        <v>34</v>
      </c>
      <c r="C13" s="43">
        <v>-840</v>
      </c>
      <c r="D13" s="43">
        <v>-774</v>
      </c>
      <c r="E13" s="43">
        <v>-283</v>
      </c>
      <c r="F13" s="43">
        <v>-264</v>
      </c>
      <c r="G13" s="139">
        <f t="shared" si="1"/>
        <v>0.08527131782945736</v>
      </c>
      <c r="H13" s="47">
        <f t="shared" si="0"/>
        <v>-66</v>
      </c>
      <c r="I13" s="50">
        <f t="shared" si="2"/>
        <v>0.07196969696969698</v>
      </c>
      <c r="J13" s="47">
        <f t="shared" si="0"/>
        <v>-19</v>
      </c>
      <c r="K13" s="47"/>
      <c r="L13" s="43">
        <f t="shared" si="3"/>
        <v>-283</v>
      </c>
      <c r="M13" s="47">
        <v>-263</v>
      </c>
      <c r="N13" s="47">
        <v>-294</v>
      </c>
      <c r="O13" s="47">
        <v>-1106</v>
      </c>
      <c r="P13" s="47">
        <v>-332</v>
      </c>
      <c r="Q13" s="43">
        <v>-264</v>
      </c>
      <c r="R13" s="47">
        <v>-271</v>
      </c>
      <c r="S13" s="47">
        <v>-239</v>
      </c>
      <c r="T13" s="3"/>
      <c r="U13" s="3"/>
      <c r="V13" s="3"/>
      <c r="W13" s="3"/>
      <c r="X13" s="3"/>
      <c r="Y13" s="3"/>
      <c r="AK13" s="3"/>
      <c r="AL13" s="3"/>
    </row>
    <row r="14" spans="2:38" ht="12.75">
      <c r="B14" s="40" t="s">
        <v>113</v>
      </c>
      <c r="C14" s="43">
        <v>-1198</v>
      </c>
      <c r="D14" s="43">
        <v>-924</v>
      </c>
      <c r="E14" s="43">
        <v>-426</v>
      </c>
      <c r="F14" s="43">
        <v>-375</v>
      </c>
      <c r="G14" s="139">
        <f t="shared" si="1"/>
        <v>0.29653679653679654</v>
      </c>
      <c r="H14" s="47">
        <f t="shared" si="0"/>
        <v>-274</v>
      </c>
      <c r="I14" s="50">
        <f t="shared" si="2"/>
        <v>0.136</v>
      </c>
      <c r="J14" s="47">
        <f t="shared" si="0"/>
        <v>-51</v>
      </c>
      <c r="K14" s="47"/>
      <c r="L14" s="43">
        <f t="shared" si="3"/>
        <v>-426</v>
      </c>
      <c r="M14" s="47">
        <v>-411</v>
      </c>
      <c r="N14" s="47">
        <v>-361</v>
      </c>
      <c r="O14" s="47">
        <v>-1412</v>
      </c>
      <c r="P14" s="47">
        <v>-488</v>
      </c>
      <c r="Q14" s="43">
        <v>-375</v>
      </c>
      <c r="R14" s="47">
        <v>-313</v>
      </c>
      <c r="S14" s="47">
        <v>-236</v>
      </c>
      <c r="T14" s="3"/>
      <c r="AK14" s="3"/>
      <c r="AL14" s="3"/>
    </row>
    <row r="15" spans="2:38" ht="12.75">
      <c r="B15" s="40" t="s">
        <v>114</v>
      </c>
      <c r="C15" s="43">
        <v>-670</v>
      </c>
      <c r="D15" s="43">
        <v>-633</v>
      </c>
      <c r="E15" s="43">
        <v>-103</v>
      </c>
      <c r="F15" s="43">
        <v>-128</v>
      </c>
      <c r="G15" s="139">
        <f t="shared" si="1"/>
        <v>0.05845181674565561</v>
      </c>
      <c r="H15" s="47">
        <f t="shared" si="0"/>
        <v>-37</v>
      </c>
      <c r="I15" s="50">
        <f t="shared" si="2"/>
        <v>-0.1953125</v>
      </c>
      <c r="J15" s="47">
        <f t="shared" si="0"/>
        <v>25</v>
      </c>
      <c r="K15" s="47"/>
      <c r="L15" s="43">
        <f t="shared" si="3"/>
        <v>-103</v>
      </c>
      <c r="M15" s="47">
        <v>-43</v>
      </c>
      <c r="N15" s="47">
        <v>-524</v>
      </c>
      <c r="O15" s="47">
        <v>-765</v>
      </c>
      <c r="P15" s="47">
        <v>-133</v>
      </c>
      <c r="Q15" s="43">
        <v>-128</v>
      </c>
      <c r="R15" s="47">
        <v>-56</v>
      </c>
      <c r="S15" s="47">
        <v>-448</v>
      </c>
      <c r="T15" s="3"/>
      <c r="AK15" s="3"/>
      <c r="AL15" s="3"/>
    </row>
    <row r="16" spans="2:38" ht="12.75">
      <c r="B16" s="40" t="s">
        <v>115</v>
      </c>
      <c r="C16" s="43">
        <v>-278</v>
      </c>
      <c r="D16" s="43">
        <v>152</v>
      </c>
      <c r="E16" s="43">
        <v>-200</v>
      </c>
      <c r="F16" s="43">
        <v>-68</v>
      </c>
      <c r="G16" s="139">
        <f t="shared" si="1"/>
        <v>-2.8289473684210527</v>
      </c>
      <c r="H16" s="47">
        <f t="shared" si="0"/>
        <v>-430</v>
      </c>
      <c r="I16" s="50">
        <f t="shared" si="2"/>
        <v>1.9411764705882353</v>
      </c>
      <c r="J16" s="47">
        <f t="shared" si="0"/>
        <v>-132</v>
      </c>
      <c r="K16" s="47"/>
      <c r="L16" s="43">
        <f t="shared" si="3"/>
        <v>-200</v>
      </c>
      <c r="M16" s="47">
        <v>-245</v>
      </c>
      <c r="N16" s="47">
        <v>167</v>
      </c>
      <c r="O16" s="47">
        <v>-332</v>
      </c>
      <c r="P16" s="47">
        <v>-483</v>
      </c>
      <c r="Q16" s="43">
        <v>-68</v>
      </c>
      <c r="R16" s="47">
        <v>-132</v>
      </c>
      <c r="S16" s="47">
        <v>351</v>
      </c>
      <c r="T16" s="3"/>
      <c r="AK16" s="3"/>
      <c r="AL16" s="3"/>
    </row>
    <row r="17" spans="2:38" ht="12.75">
      <c r="B17" s="40" t="s">
        <v>1</v>
      </c>
      <c r="C17" s="43">
        <v>607</v>
      </c>
      <c r="D17" s="43">
        <v>526</v>
      </c>
      <c r="E17" s="43">
        <v>219</v>
      </c>
      <c r="F17" s="43">
        <v>202</v>
      </c>
      <c r="G17" s="139">
        <f t="shared" si="1"/>
        <v>0.15399239543726237</v>
      </c>
      <c r="H17" s="47">
        <f t="shared" si="0"/>
        <v>81</v>
      </c>
      <c r="I17" s="50">
        <f t="shared" si="2"/>
        <v>0.08415841584158416</v>
      </c>
      <c r="J17" s="47">
        <f t="shared" si="0"/>
        <v>17</v>
      </c>
      <c r="K17" s="47"/>
      <c r="L17" s="43">
        <f t="shared" si="3"/>
        <v>219</v>
      </c>
      <c r="M17" s="47">
        <v>229</v>
      </c>
      <c r="N17" s="47">
        <v>159</v>
      </c>
      <c r="O17" s="47">
        <v>868</v>
      </c>
      <c r="P17" s="47">
        <v>343</v>
      </c>
      <c r="Q17" s="43">
        <v>202</v>
      </c>
      <c r="R17" s="47">
        <v>161</v>
      </c>
      <c r="S17" s="47">
        <v>163</v>
      </c>
      <c r="T17" s="3"/>
      <c r="U17" s="3"/>
      <c r="V17" s="3"/>
      <c r="W17" s="3"/>
      <c r="X17" s="3"/>
      <c r="Y17" s="3"/>
      <c r="AK17" s="3"/>
      <c r="AL17" s="3"/>
    </row>
    <row r="18" spans="2:38" ht="12.75" customHeight="1">
      <c r="B18" s="41" t="s">
        <v>120</v>
      </c>
      <c r="C18" s="43">
        <v>-36</v>
      </c>
      <c r="D18" s="43">
        <v>-796</v>
      </c>
      <c r="E18" s="43">
        <v>-13</v>
      </c>
      <c r="F18" s="43">
        <v>-38</v>
      </c>
      <c r="G18" s="139">
        <f>(C18-D18)/D18</f>
        <v>-0.9547738693467337</v>
      </c>
      <c r="H18" s="47">
        <f t="shared" si="0"/>
        <v>760</v>
      </c>
      <c r="I18" s="50">
        <f t="shared" si="2"/>
        <v>-0.6578947368421053</v>
      </c>
      <c r="J18" s="47">
        <f t="shared" si="0"/>
        <v>25</v>
      </c>
      <c r="K18" s="47"/>
      <c r="L18" s="43">
        <f t="shared" si="3"/>
        <v>-13</v>
      </c>
      <c r="M18" s="47">
        <v>-25</v>
      </c>
      <c r="N18" s="47">
        <v>2</v>
      </c>
      <c r="O18" s="47">
        <v>-1155</v>
      </c>
      <c r="P18" s="47">
        <v>-358</v>
      </c>
      <c r="Q18" s="43">
        <v>-38</v>
      </c>
      <c r="R18" s="47">
        <v>-762</v>
      </c>
      <c r="S18" s="47">
        <v>3</v>
      </c>
      <c r="T18" s="3"/>
      <c r="AK18" s="3"/>
      <c r="AL18" s="3"/>
    </row>
    <row r="19" spans="2:38" ht="13.5" thickBot="1">
      <c r="B19" s="90" t="s">
        <v>116</v>
      </c>
      <c r="C19" s="91">
        <v>5256</v>
      </c>
      <c r="D19" s="91">
        <v>4269</v>
      </c>
      <c r="E19" s="91">
        <v>1079</v>
      </c>
      <c r="F19" s="91">
        <v>1138</v>
      </c>
      <c r="G19" s="200">
        <f t="shared" si="1"/>
        <v>0.23120168657765286</v>
      </c>
      <c r="H19" s="93">
        <f t="shared" si="0"/>
        <v>987</v>
      </c>
      <c r="I19" s="92">
        <f>(E19-F19)/F19</f>
        <v>-0.05184534270650264</v>
      </c>
      <c r="J19" s="93">
        <f t="shared" si="0"/>
        <v>-59</v>
      </c>
      <c r="K19" s="94"/>
      <c r="L19" s="91">
        <f t="shared" si="3"/>
        <v>1079</v>
      </c>
      <c r="M19" s="93">
        <v>1408</v>
      </c>
      <c r="N19" s="93">
        <v>2769</v>
      </c>
      <c r="O19" s="93">
        <v>5974</v>
      </c>
      <c r="P19" s="93">
        <v>1707</v>
      </c>
      <c r="Q19" s="91">
        <v>1138</v>
      </c>
      <c r="R19" s="93">
        <v>737</v>
      </c>
      <c r="S19" s="93">
        <v>2393</v>
      </c>
      <c r="T19" s="3"/>
      <c r="U19" s="3"/>
      <c r="V19" s="3"/>
      <c r="W19" s="3"/>
      <c r="X19" s="3"/>
      <c r="Y19" s="3"/>
      <c r="AK19" s="3"/>
      <c r="AL19" s="3"/>
    </row>
    <row r="20" spans="2:38" ht="12.75">
      <c r="B20" s="38" t="s">
        <v>24</v>
      </c>
      <c r="C20" s="43">
        <v>-1996</v>
      </c>
      <c r="D20" s="43">
        <v>-1956</v>
      </c>
      <c r="E20" s="43">
        <v>-661</v>
      </c>
      <c r="F20" s="43">
        <v>-619</v>
      </c>
      <c r="G20" s="139">
        <f t="shared" si="1"/>
        <v>0.02044989775051125</v>
      </c>
      <c r="H20" s="47">
        <f t="shared" si="0"/>
        <v>-40</v>
      </c>
      <c r="I20" s="50">
        <f t="shared" si="2"/>
        <v>0.06785137318255251</v>
      </c>
      <c r="J20" s="47">
        <f t="shared" si="0"/>
        <v>-42</v>
      </c>
      <c r="K20" s="47"/>
      <c r="L20" s="43">
        <f t="shared" si="3"/>
        <v>-661</v>
      </c>
      <c r="M20" s="47">
        <v>-640</v>
      </c>
      <c r="N20" s="47">
        <v>-695</v>
      </c>
      <c r="O20" s="47">
        <v>-2614</v>
      </c>
      <c r="P20" s="47">
        <v>-658</v>
      </c>
      <c r="Q20" s="43">
        <v>-619</v>
      </c>
      <c r="R20" s="47">
        <v>-665</v>
      </c>
      <c r="S20" s="47">
        <v>-672</v>
      </c>
      <c r="T20" s="3"/>
      <c r="AK20" s="3"/>
      <c r="AL20" s="3"/>
    </row>
    <row r="21" spans="2:38" ht="13.5" thickBot="1">
      <c r="B21" s="90" t="s">
        <v>117</v>
      </c>
      <c r="C21" s="91">
        <v>3260</v>
      </c>
      <c r="D21" s="91">
        <v>2313</v>
      </c>
      <c r="E21" s="91">
        <v>418</v>
      </c>
      <c r="F21" s="91">
        <v>519</v>
      </c>
      <c r="G21" s="200">
        <f t="shared" si="1"/>
        <v>0.40942498919152615</v>
      </c>
      <c r="H21" s="93">
        <f t="shared" si="0"/>
        <v>947</v>
      </c>
      <c r="I21" s="213" t="s">
        <v>282</v>
      </c>
      <c r="J21" s="93">
        <f t="shared" si="0"/>
        <v>-101</v>
      </c>
      <c r="K21" s="94"/>
      <c r="L21" s="91">
        <f t="shared" si="3"/>
        <v>418</v>
      </c>
      <c r="M21" s="93">
        <v>768</v>
      </c>
      <c r="N21" s="93">
        <v>2074</v>
      </c>
      <c r="O21" s="93">
        <v>3360</v>
      </c>
      <c r="P21" s="93">
        <v>1049</v>
      </c>
      <c r="Q21" s="91">
        <v>519</v>
      </c>
      <c r="R21" s="93">
        <v>72</v>
      </c>
      <c r="S21" s="93">
        <v>1721</v>
      </c>
      <c r="T21" s="3"/>
      <c r="U21" s="3"/>
      <c r="V21" s="3"/>
      <c r="W21" s="3"/>
      <c r="X21" s="3"/>
      <c r="Y21" s="3"/>
      <c r="AK21" s="3"/>
      <c r="AL21" s="3"/>
    </row>
    <row r="22" spans="2:38" ht="12.75">
      <c r="B22" s="42" t="s">
        <v>7</v>
      </c>
      <c r="C22" s="43">
        <v>31</v>
      </c>
      <c r="D22" s="43">
        <v>-13</v>
      </c>
      <c r="E22" s="43">
        <v>22</v>
      </c>
      <c r="F22" s="43">
        <v>7</v>
      </c>
      <c r="G22" s="139">
        <f>(C22-D22)/D22</f>
        <v>-3.3846153846153846</v>
      </c>
      <c r="H22" s="47">
        <f t="shared" si="0"/>
        <v>44</v>
      </c>
      <c r="I22" s="50">
        <f t="shared" si="2"/>
        <v>2.142857142857143</v>
      </c>
      <c r="J22" s="47">
        <f t="shared" si="0"/>
        <v>15</v>
      </c>
      <c r="K22" s="47"/>
      <c r="L22" s="43">
        <f t="shared" si="3"/>
        <v>22</v>
      </c>
      <c r="M22" s="47">
        <v>-10</v>
      </c>
      <c r="N22" s="47">
        <v>19</v>
      </c>
      <c r="O22" s="47">
        <v>-76</v>
      </c>
      <c r="P22" s="47">
        <v>-63</v>
      </c>
      <c r="Q22" s="43">
        <v>7</v>
      </c>
      <c r="R22" s="47">
        <v>-67</v>
      </c>
      <c r="S22" s="47">
        <v>48</v>
      </c>
      <c r="T22" s="3"/>
      <c r="AK22" s="3"/>
      <c r="AL22" s="3"/>
    </row>
    <row r="23" spans="2:38" ht="12.75" customHeight="1">
      <c r="B23" s="41" t="s">
        <v>119</v>
      </c>
      <c r="C23" s="43">
        <v>21</v>
      </c>
      <c r="D23" s="43">
        <v>-60</v>
      </c>
      <c r="E23" s="43">
        <v>13</v>
      </c>
      <c r="F23" s="43">
        <v>-19</v>
      </c>
      <c r="G23" s="139">
        <f>(C23-D23)/D23</f>
        <v>-1.35</v>
      </c>
      <c r="H23" s="49">
        <f t="shared" si="0"/>
        <v>81</v>
      </c>
      <c r="I23" s="50">
        <f t="shared" si="2"/>
        <v>-1.6842105263157894</v>
      </c>
      <c r="J23" s="49">
        <f t="shared" si="0"/>
        <v>32</v>
      </c>
      <c r="K23" s="47"/>
      <c r="L23" s="43">
        <f t="shared" si="3"/>
        <v>13</v>
      </c>
      <c r="M23" s="47">
        <v>-4</v>
      </c>
      <c r="N23" s="47">
        <v>12</v>
      </c>
      <c r="O23" s="47">
        <v>-74</v>
      </c>
      <c r="P23" s="47">
        <v>-15</v>
      </c>
      <c r="Q23" s="43">
        <v>-19</v>
      </c>
      <c r="R23" s="47">
        <v>-41</v>
      </c>
      <c r="S23" s="47" t="s">
        <v>99</v>
      </c>
      <c r="T23" s="3"/>
      <c r="U23" s="3"/>
      <c r="V23" s="3"/>
      <c r="W23" s="3"/>
      <c r="X23" s="3"/>
      <c r="Y23" s="3"/>
      <c r="AK23" s="3"/>
      <c r="AL23" s="3"/>
    </row>
    <row r="24" spans="2:38" ht="13.5" thickBot="1">
      <c r="B24" s="90" t="s">
        <v>118</v>
      </c>
      <c r="C24" s="91">
        <v>3312</v>
      </c>
      <c r="D24" s="91">
        <v>2240</v>
      </c>
      <c r="E24" s="91">
        <v>453</v>
      </c>
      <c r="F24" s="91">
        <v>507</v>
      </c>
      <c r="G24" s="200">
        <f t="shared" si="1"/>
        <v>0.4785714285714286</v>
      </c>
      <c r="H24" s="93">
        <f t="shared" si="0"/>
        <v>1072</v>
      </c>
      <c r="I24" s="214" t="s">
        <v>283</v>
      </c>
      <c r="J24" s="93">
        <f t="shared" si="0"/>
        <v>-54</v>
      </c>
      <c r="K24" s="94"/>
      <c r="L24" s="91">
        <f t="shared" si="3"/>
        <v>453</v>
      </c>
      <c r="M24" s="93">
        <v>754</v>
      </c>
      <c r="N24" s="93">
        <v>2105</v>
      </c>
      <c r="O24" s="93">
        <v>3210</v>
      </c>
      <c r="P24" s="93">
        <v>971</v>
      </c>
      <c r="Q24" s="91">
        <v>507</v>
      </c>
      <c r="R24" s="93">
        <v>-36</v>
      </c>
      <c r="S24" s="93">
        <v>1769</v>
      </c>
      <c r="T24" s="3"/>
      <c r="AK24" s="3"/>
      <c r="AL24" s="3"/>
    </row>
    <row r="25" spans="2:38" ht="12.75">
      <c r="B25" s="38" t="s">
        <v>9</v>
      </c>
      <c r="C25" s="43">
        <v>-847</v>
      </c>
      <c r="D25" s="43">
        <v>-612</v>
      </c>
      <c r="E25" s="43">
        <v>-86</v>
      </c>
      <c r="F25" s="43">
        <v>-150</v>
      </c>
      <c r="G25" s="139">
        <f t="shared" si="1"/>
        <v>0.3839869281045752</v>
      </c>
      <c r="H25" s="47">
        <f t="shared" si="0"/>
        <v>-235</v>
      </c>
      <c r="I25" s="50">
        <f t="shared" si="2"/>
        <v>-0.4266666666666667</v>
      </c>
      <c r="J25" s="47">
        <f t="shared" si="0"/>
        <v>64</v>
      </c>
      <c r="K25" s="47"/>
      <c r="L25" s="43">
        <f t="shared" si="3"/>
        <v>-86</v>
      </c>
      <c r="M25" s="47">
        <v>-255</v>
      </c>
      <c r="N25" s="47">
        <v>-506</v>
      </c>
      <c r="O25" s="47">
        <v>-861</v>
      </c>
      <c r="P25" s="47">
        <v>-249</v>
      </c>
      <c r="Q25" s="43">
        <v>-150</v>
      </c>
      <c r="R25" s="47">
        <v>-79</v>
      </c>
      <c r="S25" s="47">
        <v>-383</v>
      </c>
      <c r="T25" s="3"/>
      <c r="AK25" s="3"/>
      <c r="AL25" s="3"/>
    </row>
    <row r="26" spans="2:38" ht="13.5" thickBot="1">
      <c r="B26" s="90" t="s">
        <v>8</v>
      </c>
      <c r="C26" s="91">
        <v>2465</v>
      </c>
      <c r="D26" s="91">
        <v>1628</v>
      </c>
      <c r="E26" s="91">
        <v>367</v>
      </c>
      <c r="F26" s="91">
        <v>357</v>
      </c>
      <c r="G26" s="200">
        <f t="shared" si="1"/>
        <v>0.5141277641277642</v>
      </c>
      <c r="H26" s="93">
        <f>C26-D26</f>
        <v>837</v>
      </c>
      <c r="I26" s="92">
        <f t="shared" si="2"/>
        <v>0.028011204481792718</v>
      </c>
      <c r="J26" s="93">
        <f t="shared" si="0"/>
        <v>10</v>
      </c>
      <c r="K26" s="94"/>
      <c r="L26" s="91">
        <f t="shared" si="3"/>
        <v>367</v>
      </c>
      <c r="M26" s="93">
        <v>499</v>
      </c>
      <c r="N26" s="93">
        <v>1599</v>
      </c>
      <c r="O26" s="93">
        <v>2349</v>
      </c>
      <c r="P26" s="93">
        <v>722</v>
      </c>
      <c r="Q26" s="91">
        <v>357</v>
      </c>
      <c r="R26" s="93">
        <v>-115</v>
      </c>
      <c r="S26" s="93">
        <v>1386</v>
      </c>
      <c r="T26" s="3"/>
      <c r="Z26" s="3"/>
      <c r="AA26" s="3"/>
      <c r="AB26" s="3"/>
      <c r="AC26" s="3"/>
      <c r="AD26" s="3"/>
      <c r="AE26" s="3"/>
      <c r="AF26" s="3"/>
      <c r="AG26" s="3"/>
      <c r="AH26" s="3"/>
      <c r="AJ26" s="3"/>
      <c r="AK26" s="3"/>
      <c r="AL26" s="3"/>
    </row>
    <row r="27" spans="2:20" s="152" customFormat="1" ht="12.75">
      <c r="B27" s="48"/>
      <c r="C27" s="48"/>
      <c r="D27" s="48"/>
      <c r="E27" s="48"/>
      <c r="F27" s="48"/>
      <c r="G27" s="48"/>
      <c r="H27" s="48"/>
      <c r="I27" s="51"/>
      <c r="J27" s="52"/>
      <c r="K27" s="54"/>
      <c r="L27" s="48"/>
      <c r="M27" s="48"/>
      <c r="N27" s="48"/>
      <c r="O27" s="48"/>
      <c r="P27" s="82"/>
      <c r="Q27" s="48"/>
      <c r="R27" s="48"/>
      <c r="S27" s="48"/>
      <c r="T27" s="153"/>
    </row>
    <row r="28" spans="2:20" s="152" customFormat="1" ht="12.75">
      <c r="B28" s="154"/>
      <c r="C28" s="47"/>
      <c r="D28" s="47"/>
      <c r="E28" s="47"/>
      <c r="F28" s="47"/>
      <c r="G28" s="47"/>
      <c r="H28" s="47"/>
      <c r="I28" s="50"/>
      <c r="J28" s="47"/>
      <c r="K28" s="47"/>
      <c r="L28" s="47"/>
      <c r="M28" s="47"/>
      <c r="N28" s="47"/>
      <c r="O28" s="47"/>
      <c r="P28" s="82"/>
      <c r="Q28" s="47"/>
      <c r="R28" s="47"/>
      <c r="S28" s="47"/>
      <c r="T28" s="153"/>
    </row>
    <row r="29" spans="2:20" s="152" customFormat="1" ht="12.75">
      <c r="B29" s="154"/>
      <c r="C29" s="49"/>
      <c r="D29" s="49"/>
      <c r="E29" s="49"/>
      <c r="F29" s="49"/>
      <c r="G29" s="49"/>
      <c r="H29" s="49"/>
      <c r="I29" s="50"/>
      <c r="J29" s="49"/>
      <c r="K29" s="49"/>
      <c r="L29" s="49"/>
      <c r="M29" s="49"/>
      <c r="N29" s="49"/>
      <c r="O29" s="49"/>
      <c r="P29" s="47"/>
      <c r="Q29" s="49"/>
      <c r="R29" s="49"/>
      <c r="S29" s="49"/>
      <c r="T29" s="153"/>
    </row>
    <row r="30" spans="2:16" ht="12.75" customHeight="1">
      <c r="B30" s="31"/>
      <c r="C30" s="79"/>
      <c r="D30" s="2"/>
      <c r="E30" s="2"/>
      <c r="F30" s="2"/>
      <c r="G30" s="2"/>
      <c r="H30" s="2"/>
      <c r="P30" s="47"/>
    </row>
    <row r="31" spans="2:8" ht="12.75" customHeight="1">
      <c r="B31" s="31"/>
      <c r="C31" s="2"/>
      <c r="D31" s="2"/>
      <c r="E31" s="2"/>
      <c r="F31" s="2"/>
      <c r="G31" s="2"/>
      <c r="H31" s="2"/>
    </row>
    <row r="32" spans="2:8" ht="12.75" customHeight="1">
      <c r="B32" s="76"/>
      <c r="C32" s="2"/>
      <c r="D32" s="2"/>
      <c r="E32" s="2"/>
      <c r="F32" s="2"/>
      <c r="G32" s="2"/>
      <c r="H32" s="2"/>
    </row>
    <row r="33" spans="2:8" ht="12.75" customHeight="1">
      <c r="B33" s="76"/>
      <c r="C33" s="2"/>
      <c r="D33" s="2"/>
      <c r="E33" s="2"/>
      <c r="F33" s="2"/>
      <c r="G33" s="2"/>
      <c r="H33" s="2"/>
    </row>
    <row r="34" spans="2:8" ht="12.75" customHeight="1">
      <c r="B34" s="77"/>
      <c r="C34" s="2"/>
      <c r="D34" s="2"/>
      <c r="E34" s="2"/>
      <c r="F34" s="2"/>
      <c r="G34" s="2"/>
      <c r="H34" s="2"/>
    </row>
    <row r="35" spans="2:6" ht="12.75" customHeight="1">
      <c r="B35" s="76"/>
      <c r="C35" s="2"/>
      <c r="D35" s="2"/>
      <c r="E35" s="2"/>
      <c r="F35" s="2"/>
    </row>
    <row r="36" spans="2:6" ht="12.75" customHeight="1">
      <c r="B36" s="77"/>
      <c r="C36" s="2"/>
      <c r="D36" s="2"/>
      <c r="E36" s="2"/>
      <c r="F36" s="2"/>
    </row>
    <row r="37" spans="2:9" ht="12.75">
      <c r="B37" s="77"/>
      <c r="C37" s="2"/>
      <c r="D37" s="2"/>
      <c r="E37" s="2"/>
      <c r="F37" s="2"/>
      <c r="I37" s="1"/>
    </row>
    <row r="38" spans="2:9" ht="12.75">
      <c r="B38" s="77"/>
      <c r="C38" s="2"/>
      <c r="D38" s="2"/>
      <c r="E38" s="2"/>
      <c r="F38" s="2"/>
      <c r="I38" s="1"/>
    </row>
    <row r="39" spans="2:9" ht="12.75">
      <c r="B39" s="77"/>
      <c r="C39" s="2"/>
      <c r="D39" s="2"/>
      <c r="E39" s="2"/>
      <c r="F39" s="2"/>
      <c r="I39" s="1"/>
    </row>
    <row r="40" spans="3:9" ht="12.75">
      <c r="C40" s="2"/>
      <c r="D40" s="2"/>
      <c r="E40" s="2"/>
      <c r="F40" s="2"/>
      <c r="I40" s="1"/>
    </row>
    <row r="41" spans="2:9" ht="21">
      <c r="B41" s="95"/>
      <c r="C41" s="2"/>
      <c r="D41" s="2"/>
      <c r="E41" s="2"/>
      <c r="F41" s="2"/>
      <c r="I41" s="1"/>
    </row>
    <row r="42" spans="3:9" ht="12.75">
      <c r="C42" s="2"/>
      <c r="D42" s="2"/>
      <c r="E42" s="2"/>
      <c r="F42" s="2"/>
      <c r="I42" s="1"/>
    </row>
    <row r="43" spans="3:9" ht="12.75">
      <c r="C43" s="2"/>
      <c r="D43" s="2"/>
      <c r="E43" s="2"/>
      <c r="F43" s="2"/>
      <c r="I43" s="1"/>
    </row>
    <row r="44" spans="3:9" ht="12.75">
      <c r="C44" s="2"/>
      <c r="D44" s="2"/>
      <c r="E44" s="2"/>
      <c r="F44" s="2"/>
      <c r="I44" s="1"/>
    </row>
    <row r="45" spans="3:9" ht="12.75">
      <c r="C45" s="2"/>
      <c r="D45" s="2"/>
      <c r="E45" s="2"/>
      <c r="F45" s="2"/>
      <c r="I45" s="1"/>
    </row>
    <row r="46" spans="3:9" ht="12.75">
      <c r="C46" s="2"/>
      <c r="D46" s="2"/>
      <c r="E46" s="2"/>
      <c r="F46" s="2"/>
      <c r="I46" s="1"/>
    </row>
    <row r="47" spans="3:9" ht="12.75">
      <c r="C47" s="2"/>
      <c r="D47" s="2"/>
      <c r="E47" s="2"/>
      <c r="F47" s="2"/>
      <c r="I47" s="1"/>
    </row>
    <row r="48" spans="3:9" ht="12.75">
      <c r="C48" s="2"/>
      <c r="D48" s="2"/>
      <c r="E48" s="2"/>
      <c r="F48" s="2"/>
      <c r="I48" s="1"/>
    </row>
    <row r="49" spans="3:9" ht="12.75">
      <c r="C49" s="2"/>
      <c r="D49" s="2"/>
      <c r="E49" s="2"/>
      <c r="F49" s="2"/>
      <c r="I49" s="1"/>
    </row>
    <row r="50" spans="3:9" ht="12.75">
      <c r="C50" s="2"/>
      <c r="D50" s="2"/>
      <c r="E50" s="2"/>
      <c r="F50" s="2"/>
      <c r="I50" s="1"/>
    </row>
    <row r="51" spans="3:9" ht="12.75">
      <c r="C51" s="2"/>
      <c r="D51" s="2"/>
      <c r="E51" s="2"/>
      <c r="F51" s="2"/>
      <c r="I51" s="1"/>
    </row>
    <row r="52" spans="3:9" ht="12.75">
      <c r="C52" s="2"/>
      <c r="D52" s="2"/>
      <c r="E52" s="2"/>
      <c r="F52" s="2"/>
      <c r="I52" s="1"/>
    </row>
    <row r="53" spans="3:9" ht="12.75">
      <c r="C53" s="2"/>
      <c r="D53" s="2"/>
      <c r="E53" s="2"/>
      <c r="F53" s="2"/>
      <c r="I53" s="1"/>
    </row>
    <row r="54" spans="3:9" ht="12.75">
      <c r="C54" s="2"/>
      <c r="D54" s="2"/>
      <c r="E54" s="2"/>
      <c r="F54" s="2"/>
      <c r="I54" s="1"/>
    </row>
    <row r="55" spans="3:9" ht="12.75">
      <c r="C55" s="2"/>
      <c r="D55" s="2"/>
      <c r="E55" s="2"/>
      <c r="F55" s="2"/>
      <c r="I55" s="1"/>
    </row>
    <row r="56" spans="3:9" ht="12.75">
      <c r="C56" s="2"/>
      <c r="D56" s="2"/>
      <c r="E56" s="2"/>
      <c r="F56" s="2"/>
      <c r="I56" s="1"/>
    </row>
    <row r="57" spans="3:10" ht="12.75">
      <c r="C57" s="2"/>
      <c r="D57" s="2"/>
      <c r="E57" s="2"/>
      <c r="F57" s="2"/>
      <c r="I57" s="1"/>
      <c r="J57" s="1"/>
    </row>
    <row r="58" spans="3:10" ht="12.75">
      <c r="C58" s="2"/>
      <c r="D58" s="2"/>
      <c r="E58" s="2"/>
      <c r="F58" s="2"/>
      <c r="I58" s="1"/>
      <c r="J58" s="1"/>
    </row>
    <row r="59" spans="3:10" ht="12.75" customHeight="1">
      <c r="C59" s="2"/>
      <c r="D59" s="2"/>
      <c r="E59" s="2"/>
      <c r="F59" s="2"/>
      <c r="I59" s="1"/>
      <c r="J59" s="1"/>
    </row>
    <row r="60" spans="3:10" ht="12.75" customHeight="1">
      <c r="C60" s="2"/>
      <c r="D60" s="2"/>
      <c r="E60" s="2"/>
      <c r="F60" s="2"/>
      <c r="I60" s="1"/>
      <c r="J60" s="1"/>
    </row>
    <row r="61" spans="3:10" ht="12.75">
      <c r="C61" s="2"/>
      <c r="D61" s="2"/>
      <c r="E61" s="2"/>
      <c r="F61" s="2"/>
      <c r="I61" s="1"/>
      <c r="J61" s="1"/>
    </row>
    <row r="62" spans="3:10" ht="12.75">
      <c r="C62" s="2"/>
      <c r="D62" s="2"/>
      <c r="E62" s="2"/>
      <c r="F62" s="2"/>
      <c r="I62" s="1"/>
      <c r="J62" s="1"/>
    </row>
    <row r="63" spans="3:10" ht="12.75">
      <c r="C63" s="2"/>
      <c r="D63" s="2"/>
      <c r="E63" s="2"/>
      <c r="F63" s="2"/>
      <c r="I63" s="1"/>
      <c r="J63" s="1"/>
    </row>
    <row r="64" spans="3:10" ht="12.75">
      <c r="C64" s="2"/>
      <c r="D64" s="2"/>
      <c r="E64" s="2"/>
      <c r="F64" s="2"/>
      <c r="I64" s="1"/>
      <c r="J64" s="1"/>
    </row>
    <row r="65" spans="3:10" ht="12.75">
      <c r="C65" s="2"/>
      <c r="D65" s="2"/>
      <c r="E65" s="2"/>
      <c r="F65" s="2"/>
      <c r="I65" s="1"/>
      <c r="J65" s="1"/>
    </row>
    <row r="66" spans="3:10" ht="12.75">
      <c r="C66" s="2"/>
      <c r="D66" s="2"/>
      <c r="E66" s="2"/>
      <c r="F66" s="2"/>
      <c r="I66" s="1"/>
      <c r="J66" s="1"/>
    </row>
    <row r="67" spans="3:10" ht="12.75">
      <c r="C67" s="2"/>
      <c r="D67" s="2"/>
      <c r="E67" s="2"/>
      <c r="F67" s="2"/>
      <c r="I67" s="1"/>
      <c r="J67" s="1"/>
    </row>
    <row r="68" spans="3:10" ht="12.75">
      <c r="C68" s="2"/>
      <c r="D68" s="2"/>
      <c r="E68" s="2"/>
      <c r="F68" s="2"/>
      <c r="I68" s="1"/>
      <c r="J68" s="1"/>
    </row>
    <row r="69" spans="3:10" ht="12.75">
      <c r="C69" s="2"/>
      <c r="D69" s="2"/>
      <c r="E69" s="2"/>
      <c r="F69" s="2"/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ht="12.75">
      <c r="I73" s="1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  <ignoredErrors>
    <ignoredError sqref="G8:G9 G11:G17 G19:G21 G24:G26" evalError="1"/>
    <ignoredError sqref="H7:H25 I7:I18 I20:I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84"/>
      <c r="C2" s="84"/>
      <c r="D2" s="84"/>
      <c r="E2" s="37"/>
      <c r="F2" s="37"/>
      <c r="G2" s="6"/>
    </row>
    <row r="3" spans="2:6" ht="12.75">
      <c r="B3" s="2"/>
      <c r="E3" s="1"/>
      <c r="F3" s="1"/>
    </row>
    <row r="4" spans="2:19" ht="75.75" customHeight="1">
      <c r="B4" s="96" t="s">
        <v>159</v>
      </c>
      <c r="C4" s="87" t="s">
        <v>296</v>
      </c>
      <c r="D4" s="87" t="s">
        <v>276</v>
      </c>
      <c r="E4" s="88" t="s">
        <v>126</v>
      </c>
      <c r="F4" s="88" t="s">
        <v>127</v>
      </c>
      <c r="G4" s="89"/>
      <c r="I4" s="79"/>
      <c r="N4" s="3"/>
      <c r="O4" s="3"/>
      <c r="P4" s="3"/>
      <c r="Q4" s="3"/>
      <c r="R4" s="3"/>
      <c r="S4" s="3"/>
    </row>
    <row r="5" spans="2:19" ht="12" customHeight="1">
      <c r="B5" s="83"/>
      <c r="C5" s="140" t="s">
        <v>162</v>
      </c>
      <c r="D5" s="140" t="s">
        <v>162</v>
      </c>
      <c r="E5" s="137" t="s">
        <v>124</v>
      </c>
      <c r="F5" s="137" t="s">
        <v>162</v>
      </c>
      <c r="G5" s="46"/>
      <c r="N5" s="3"/>
      <c r="O5" s="3"/>
      <c r="P5" s="3"/>
      <c r="Q5" s="3"/>
      <c r="R5" s="3"/>
      <c r="S5" s="3"/>
    </row>
    <row r="6" spans="2:19" ht="12" customHeight="1" thickBot="1">
      <c r="B6" s="141"/>
      <c r="C6" s="142"/>
      <c r="D6" s="143"/>
      <c r="E6" s="144"/>
      <c r="F6" s="144"/>
      <c r="G6" s="46"/>
      <c r="N6" s="3"/>
      <c r="O6" s="3"/>
      <c r="P6" s="3"/>
      <c r="Q6" s="3"/>
      <c r="R6" s="3"/>
      <c r="S6" s="3"/>
    </row>
    <row r="7" spans="2:7" ht="12.75">
      <c r="B7" s="97" t="s">
        <v>4</v>
      </c>
      <c r="C7" s="43"/>
      <c r="D7" s="43"/>
      <c r="E7" s="139">
        <f>_xlfn.IFERROR(C7/D7-1,"")</f>
      </c>
      <c r="F7" s="47"/>
      <c r="G7" s="47"/>
    </row>
    <row r="8" spans="2:7" ht="12.75">
      <c r="B8" s="40" t="s">
        <v>10</v>
      </c>
      <c r="C8" s="43">
        <v>32929</v>
      </c>
      <c r="D8" s="43">
        <v>33149</v>
      </c>
      <c r="E8" s="50">
        <f aca="true" t="shared" si="0" ref="E8:E26">_xlfn.IFERROR(C8/D8-1,"")</f>
        <v>-0.006636700956288322</v>
      </c>
      <c r="F8" s="47">
        <f aca="true" t="shared" si="1" ref="F8:F26">C8-D8</f>
        <v>-220</v>
      </c>
      <c r="G8" s="47"/>
    </row>
    <row r="9" spans="2:32" ht="12.75">
      <c r="B9" s="40" t="s">
        <v>11</v>
      </c>
      <c r="C9" s="43">
        <v>1016</v>
      </c>
      <c r="D9" s="43">
        <v>1079</v>
      </c>
      <c r="E9" s="50">
        <f t="shared" si="0"/>
        <v>-0.0583873957367933</v>
      </c>
      <c r="F9" s="47">
        <f t="shared" si="1"/>
        <v>-63</v>
      </c>
      <c r="G9" s="94"/>
      <c r="N9" s="3"/>
      <c r="O9" s="3"/>
      <c r="P9" s="3"/>
      <c r="Q9" s="3"/>
      <c r="R9" s="3"/>
      <c r="S9" s="3"/>
      <c r="AF9" s="3"/>
    </row>
    <row r="10" spans="2:32" ht="12.75">
      <c r="B10" s="40" t="s">
        <v>128</v>
      </c>
      <c r="C10" s="43">
        <v>49</v>
      </c>
      <c r="D10" s="43">
        <v>100</v>
      </c>
      <c r="E10" s="50">
        <f t="shared" si="0"/>
        <v>-0.51</v>
      </c>
      <c r="F10" s="47">
        <f t="shared" si="1"/>
        <v>-51</v>
      </c>
      <c r="G10" s="47"/>
      <c r="AF10" s="3"/>
    </row>
    <row r="11" spans="2:32" ht="12.75">
      <c r="B11" s="40" t="s">
        <v>147</v>
      </c>
      <c r="C11" s="43">
        <v>1597</v>
      </c>
      <c r="D11" s="43">
        <v>1229</v>
      </c>
      <c r="E11" s="50">
        <f t="shared" si="0"/>
        <v>0.29943043124491453</v>
      </c>
      <c r="F11" s="47">
        <f t="shared" si="1"/>
        <v>368</v>
      </c>
      <c r="G11" s="47"/>
      <c r="AF11" s="3"/>
    </row>
    <row r="12" spans="2:32" ht="12.75">
      <c r="B12" s="40" t="s">
        <v>71</v>
      </c>
      <c r="C12" s="43">
        <v>989</v>
      </c>
      <c r="D12" s="43">
        <v>679</v>
      </c>
      <c r="E12" s="50">
        <f t="shared" si="0"/>
        <v>0.4565537555228276</v>
      </c>
      <c r="F12" s="47">
        <f t="shared" si="1"/>
        <v>310</v>
      </c>
      <c r="G12" s="47"/>
      <c r="N12" s="3"/>
      <c r="O12" s="3"/>
      <c r="P12" s="3"/>
      <c r="Q12" s="3"/>
      <c r="R12" s="3"/>
      <c r="S12" s="3"/>
      <c r="AE12" s="3"/>
      <c r="AF12" s="3"/>
    </row>
    <row r="13" spans="2:32" ht="13.5" thickBot="1">
      <c r="B13" s="90" t="s">
        <v>129</v>
      </c>
      <c r="C13" s="91">
        <v>36580</v>
      </c>
      <c r="D13" s="91">
        <v>36236</v>
      </c>
      <c r="E13" s="92">
        <f t="shared" si="0"/>
        <v>0.009493321558670997</v>
      </c>
      <c r="F13" s="93">
        <f t="shared" si="1"/>
        <v>344</v>
      </c>
      <c r="G13" s="47"/>
      <c r="AE13" s="3"/>
      <c r="AF13" s="3"/>
    </row>
    <row r="14" spans="2:32" ht="12.75">
      <c r="B14" s="40" t="s">
        <v>20</v>
      </c>
      <c r="C14" s="43">
        <v>3183</v>
      </c>
      <c r="D14" s="43">
        <v>2510</v>
      </c>
      <c r="E14" s="50">
        <f t="shared" si="0"/>
        <v>0.2681274900398407</v>
      </c>
      <c r="F14" s="47">
        <f t="shared" si="1"/>
        <v>673</v>
      </c>
      <c r="G14" s="47"/>
      <c r="AE14" s="3"/>
      <c r="AF14" s="3"/>
    </row>
    <row r="15" spans="2:32" ht="12.75">
      <c r="B15" s="40" t="s">
        <v>130</v>
      </c>
      <c r="C15" s="43">
        <v>3937</v>
      </c>
      <c r="D15" s="43">
        <v>4288</v>
      </c>
      <c r="E15" s="50">
        <f t="shared" si="0"/>
        <v>-0.08185634328358204</v>
      </c>
      <c r="F15" s="47">
        <f t="shared" si="1"/>
        <v>-351</v>
      </c>
      <c r="G15" s="47"/>
      <c r="N15" s="3"/>
      <c r="O15" s="3"/>
      <c r="P15" s="3"/>
      <c r="Q15" s="3"/>
      <c r="R15" s="3"/>
      <c r="S15" s="3"/>
      <c r="AE15" s="3"/>
      <c r="AF15" s="3"/>
    </row>
    <row r="16" spans="2:32" ht="12.75">
      <c r="B16" s="40" t="s">
        <v>131</v>
      </c>
      <c r="C16" s="43">
        <v>321</v>
      </c>
      <c r="D16" s="43">
        <v>623</v>
      </c>
      <c r="E16" s="50">
        <f t="shared" si="0"/>
        <v>-0.4847512038523274</v>
      </c>
      <c r="F16" s="47">
        <f t="shared" si="1"/>
        <v>-302</v>
      </c>
      <c r="G16" s="47"/>
      <c r="AE16" s="3"/>
      <c r="AF16" s="3"/>
    </row>
    <row r="17" spans="2:32" ht="12.75">
      <c r="B17" s="40" t="s">
        <v>71</v>
      </c>
      <c r="C17" s="43">
        <v>266</v>
      </c>
      <c r="D17" s="43">
        <v>129</v>
      </c>
      <c r="E17" s="50">
        <f t="shared" si="0"/>
        <v>1.062015503875969</v>
      </c>
      <c r="F17" s="47">
        <f t="shared" si="1"/>
        <v>137</v>
      </c>
      <c r="G17" s="94"/>
      <c r="N17" s="3"/>
      <c r="O17" s="3"/>
      <c r="P17" s="3"/>
      <c r="Q17" s="3"/>
      <c r="R17" s="3"/>
      <c r="S17" s="3"/>
      <c r="AE17" s="3"/>
      <c r="AF17" s="3"/>
    </row>
    <row r="18" spans="2:32" ht="12.75">
      <c r="B18" s="40" t="s">
        <v>14</v>
      </c>
      <c r="C18" s="43">
        <v>1528</v>
      </c>
      <c r="D18" s="43">
        <v>5829</v>
      </c>
      <c r="E18" s="50">
        <f t="shared" si="0"/>
        <v>-0.7378624120775433</v>
      </c>
      <c r="F18" s="47">
        <f t="shared" si="1"/>
        <v>-4301</v>
      </c>
      <c r="G18" s="47"/>
      <c r="AE18" s="3"/>
      <c r="AF18" s="3"/>
    </row>
    <row r="19" spans="2:32" ht="12.75">
      <c r="B19" s="40" t="s">
        <v>132</v>
      </c>
      <c r="C19" s="43">
        <v>68</v>
      </c>
      <c r="D19" s="43">
        <v>57</v>
      </c>
      <c r="E19" s="50">
        <f t="shared" si="0"/>
        <v>0.1929824561403508</v>
      </c>
      <c r="F19" s="47">
        <f t="shared" si="1"/>
        <v>11</v>
      </c>
      <c r="G19" s="94"/>
      <c r="N19" s="3"/>
      <c r="O19" s="3"/>
      <c r="P19" s="3"/>
      <c r="Q19" s="3"/>
      <c r="R19" s="3"/>
      <c r="S19" s="3"/>
      <c r="AE19" s="3"/>
      <c r="AF19" s="3"/>
    </row>
    <row r="20" spans="2:32" ht="13.5" thickBot="1">
      <c r="B20" s="90" t="s">
        <v>133</v>
      </c>
      <c r="C20" s="91">
        <v>9303</v>
      </c>
      <c r="D20" s="91">
        <v>13436</v>
      </c>
      <c r="E20" s="92">
        <f t="shared" si="0"/>
        <v>-0.3076064304852635</v>
      </c>
      <c r="F20" s="93">
        <f t="shared" si="1"/>
        <v>-4133</v>
      </c>
      <c r="G20" s="47"/>
      <c r="AE20" s="3"/>
      <c r="AF20" s="3"/>
    </row>
    <row r="21" spans="2:32" ht="12.75">
      <c r="B21" s="97" t="s">
        <v>134</v>
      </c>
      <c r="C21" s="43">
        <v>45883</v>
      </c>
      <c r="D21" s="44">
        <v>49672</v>
      </c>
      <c r="E21" s="50">
        <f>_xlfn.IFERROR(C21/D21-1,"")</f>
        <v>-0.07628039942019649</v>
      </c>
      <c r="F21" s="47">
        <f>C21-D21</f>
        <v>-3789</v>
      </c>
      <c r="G21" s="47"/>
      <c r="N21" s="3"/>
      <c r="O21" s="3"/>
      <c r="P21" s="3"/>
      <c r="Q21" s="3"/>
      <c r="R21" s="3"/>
      <c r="S21" s="3"/>
      <c r="AE21" s="3"/>
      <c r="AF21" s="3"/>
    </row>
    <row r="22" spans="2:32" ht="12.75">
      <c r="B22" s="97"/>
      <c r="C22" s="43"/>
      <c r="D22" s="44"/>
      <c r="E22" s="50"/>
      <c r="F22" s="47"/>
      <c r="G22" s="47"/>
      <c r="N22" s="3"/>
      <c r="O22" s="3"/>
      <c r="P22" s="3"/>
      <c r="Q22" s="3"/>
      <c r="R22" s="3"/>
      <c r="S22" s="3"/>
      <c r="AE22" s="3"/>
      <c r="AF22" s="3"/>
    </row>
    <row r="23" spans="2:32" ht="12.75">
      <c r="B23" s="97" t="s">
        <v>135</v>
      </c>
      <c r="C23" s="43"/>
      <c r="D23" s="43"/>
      <c r="E23" s="50">
        <f t="shared" si="0"/>
      </c>
      <c r="F23" s="47"/>
      <c r="G23" s="47"/>
      <c r="AE23" s="3"/>
      <c r="AF23" s="3"/>
    </row>
    <row r="24" spans="2:32" ht="12.75">
      <c r="B24" s="40" t="s">
        <v>136</v>
      </c>
      <c r="C24" s="43">
        <v>7518</v>
      </c>
      <c r="D24" s="43">
        <v>7518</v>
      </c>
      <c r="E24" s="50">
        <f t="shared" si="0"/>
        <v>0</v>
      </c>
      <c r="F24" s="47">
        <f t="shared" si="1"/>
        <v>0</v>
      </c>
      <c r="G24" s="94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2.75">
      <c r="B25" s="40" t="s">
        <v>137</v>
      </c>
      <c r="C25" s="43">
        <v>-132</v>
      </c>
      <c r="D25" s="43">
        <v>-4</v>
      </c>
      <c r="E25" s="50" t="s">
        <v>284</v>
      </c>
      <c r="F25" s="47"/>
      <c r="G25" s="54"/>
    </row>
    <row r="26" spans="2:7" ht="12.75">
      <c r="B26" s="40" t="s">
        <v>32</v>
      </c>
      <c r="C26" s="43">
        <v>25808</v>
      </c>
      <c r="D26" s="43">
        <v>24499</v>
      </c>
      <c r="E26" s="50">
        <f t="shared" si="0"/>
        <v>0.05343075227560301</v>
      </c>
      <c r="F26" s="47">
        <f t="shared" si="1"/>
        <v>1309</v>
      </c>
      <c r="G26" s="47"/>
    </row>
    <row r="27" spans="2:7" ht="12.75">
      <c r="B27" s="40" t="s">
        <v>138</v>
      </c>
      <c r="C27" s="43">
        <v>33194</v>
      </c>
      <c r="D27" s="43">
        <v>32013</v>
      </c>
      <c r="E27" s="50">
        <f aca="true" t="shared" si="2" ref="E27:E47">_xlfn.IFERROR(C27/D27-1,"")</f>
        <v>0.036891262924436896</v>
      </c>
      <c r="F27" s="47">
        <f aca="true" t="shared" si="3" ref="F27:F47">C27-D27</f>
        <v>1181</v>
      </c>
      <c r="G27" s="49"/>
    </row>
    <row r="28" spans="2:6" ht="12.75">
      <c r="B28" s="40" t="s">
        <v>139</v>
      </c>
      <c r="C28" s="43">
        <v>3</v>
      </c>
      <c r="D28" s="43">
        <v>3</v>
      </c>
      <c r="E28" s="50">
        <f t="shared" si="2"/>
        <v>0</v>
      </c>
      <c r="F28" s="47">
        <f t="shared" si="3"/>
        <v>0</v>
      </c>
    </row>
    <row r="29" spans="2:6" ht="13.5" thickBot="1">
      <c r="B29" s="90" t="s">
        <v>12</v>
      </c>
      <c r="C29" s="91">
        <v>33197</v>
      </c>
      <c r="D29" s="91">
        <v>32016</v>
      </c>
      <c r="E29" s="92">
        <f t="shared" si="2"/>
        <v>0.036887806096951525</v>
      </c>
      <c r="F29" s="93">
        <f t="shared" si="3"/>
        <v>1181</v>
      </c>
    </row>
    <row r="30" spans="2:6" ht="12.75">
      <c r="B30" s="40" t="s">
        <v>140</v>
      </c>
      <c r="C30" s="43">
        <v>1043</v>
      </c>
      <c r="D30" s="43">
        <v>1346</v>
      </c>
      <c r="E30" s="50">
        <f t="shared" si="2"/>
        <v>-0.225111441307578</v>
      </c>
      <c r="F30" s="47">
        <f t="shared" si="3"/>
        <v>-303</v>
      </c>
    </row>
    <row r="31" spans="2:6" ht="12.75">
      <c r="B31" s="40" t="s">
        <v>51</v>
      </c>
      <c r="C31" s="43">
        <v>726</v>
      </c>
      <c r="D31" s="44">
        <v>702</v>
      </c>
      <c r="E31" s="50">
        <f t="shared" si="2"/>
        <v>0.03418803418803429</v>
      </c>
      <c r="F31" s="47">
        <f t="shared" si="3"/>
        <v>24</v>
      </c>
    </row>
    <row r="32" spans="2:6" ht="12.75">
      <c r="B32" s="40" t="s">
        <v>141</v>
      </c>
      <c r="C32" s="43">
        <v>1682</v>
      </c>
      <c r="D32" s="43">
        <v>1641</v>
      </c>
      <c r="E32" s="50">
        <f t="shared" si="2"/>
        <v>0.024984765386959262</v>
      </c>
      <c r="F32" s="47">
        <f t="shared" si="3"/>
        <v>41</v>
      </c>
    </row>
    <row r="33" spans="2:6" ht="12.75">
      <c r="B33" s="40" t="s">
        <v>142</v>
      </c>
      <c r="C33" s="43">
        <v>229</v>
      </c>
      <c r="D33" s="43">
        <v>198</v>
      </c>
      <c r="E33" s="50">
        <f t="shared" si="2"/>
        <v>0.15656565656565657</v>
      </c>
      <c r="F33" s="47">
        <f t="shared" si="3"/>
        <v>31</v>
      </c>
    </row>
    <row r="34" spans="2:6" ht="12.75">
      <c r="B34" s="40" t="s">
        <v>143</v>
      </c>
      <c r="C34" s="43">
        <v>779</v>
      </c>
      <c r="D34" s="43">
        <v>815</v>
      </c>
      <c r="E34" s="50">
        <f t="shared" si="2"/>
        <v>-0.04417177914110426</v>
      </c>
      <c r="F34" s="47">
        <f t="shared" si="3"/>
        <v>-36</v>
      </c>
    </row>
    <row r="35" spans="2:6" ht="12.75">
      <c r="B35" s="40" t="s">
        <v>52</v>
      </c>
      <c r="C35" s="43">
        <v>2066</v>
      </c>
      <c r="D35" s="43">
        <v>1932</v>
      </c>
      <c r="E35" s="50">
        <f t="shared" si="2"/>
        <v>0.06935817805383016</v>
      </c>
      <c r="F35" s="47">
        <f t="shared" si="3"/>
        <v>134</v>
      </c>
    </row>
    <row r="36" spans="2:6" ht="12.75">
      <c r="B36" s="40" t="s">
        <v>144</v>
      </c>
      <c r="C36" s="43">
        <v>616</v>
      </c>
      <c r="D36" s="43">
        <v>669</v>
      </c>
      <c r="E36" s="50">
        <f t="shared" si="2"/>
        <v>-0.0792227204783259</v>
      </c>
      <c r="F36" s="47">
        <f t="shared" si="3"/>
        <v>-53</v>
      </c>
    </row>
    <row r="37" spans="2:6" ht="13.5" thickBot="1">
      <c r="B37" s="90" t="s">
        <v>13</v>
      </c>
      <c r="C37" s="91">
        <v>7141</v>
      </c>
      <c r="D37" s="91">
        <v>7303</v>
      </c>
      <c r="E37" s="92">
        <f t="shared" si="2"/>
        <v>-0.022182664658359608</v>
      </c>
      <c r="F37" s="93">
        <f t="shared" si="3"/>
        <v>-162</v>
      </c>
    </row>
    <row r="38" spans="2:6" ht="12.75">
      <c r="B38" s="40" t="s">
        <v>140</v>
      </c>
      <c r="C38" s="43">
        <v>1206</v>
      </c>
      <c r="D38" s="43">
        <v>5006</v>
      </c>
      <c r="E38" s="50">
        <f t="shared" si="2"/>
        <v>-0.7590890930882941</v>
      </c>
      <c r="F38" s="47">
        <f t="shared" si="3"/>
        <v>-3800</v>
      </c>
    </row>
    <row r="39" spans="2:6" ht="12.75">
      <c r="B39" s="40" t="s">
        <v>131</v>
      </c>
      <c r="C39" s="43">
        <v>262</v>
      </c>
      <c r="D39" s="43">
        <v>346</v>
      </c>
      <c r="E39" s="50">
        <f t="shared" si="2"/>
        <v>-0.24277456647398843</v>
      </c>
      <c r="F39" s="47">
        <f t="shared" si="3"/>
        <v>-84</v>
      </c>
    </row>
    <row r="40" spans="2:6" ht="12.75">
      <c r="B40" s="40" t="s">
        <v>145</v>
      </c>
      <c r="C40" s="43">
        <v>2330</v>
      </c>
      <c r="D40" s="43">
        <v>3179</v>
      </c>
      <c r="E40" s="50">
        <f t="shared" si="2"/>
        <v>-0.26706511481597983</v>
      </c>
      <c r="F40" s="47">
        <f t="shared" si="3"/>
        <v>-849</v>
      </c>
    </row>
    <row r="41" spans="2:6" ht="12.75">
      <c r="B41" s="40" t="s">
        <v>51</v>
      </c>
      <c r="C41" s="43">
        <v>316</v>
      </c>
      <c r="D41" s="43">
        <v>334</v>
      </c>
      <c r="E41" s="50">
        <f t="shared" si="2"/>
        <v>-0.053892215568862256</v>
      </c>
      <c r="F41" s="47">
        <f t="shared" si="3"/>
        <v>-18</v>
      </c>
    </row>
    <row r="42" spans="2:6" ht="12.75">
      <c r="B42" s="40" t="s">
        <v>141</v>
      </c>
      <c r="C42" s="43">
        <v>24</v>
      </c>
      <c r="D42" s="43">
        <v>20</v>
      </c>
      <c r="E42" s="50">
        <f t="shared" si="2"/>
        <v>0.19999999999999996</v>
      </c>
      <c r="F42" s="47">
        <f t="shared" si="3"/>
        <v>4</v>
      </c>
    </row>
    <row r="43" spans="2:6" ht="12.75">
      <c r="B43" s="40" t="s">
        <v>142</v>
      </c>
      <c r="C43" s="43">
        <v>607</v>
      </c>
      <c r="D43" s="43">
        <v>560</v>
      </c>
      <c r="E43" s="50">
        <f t="shared" si="2"/>
        <v>0.08392857142857135</v>
      </c>
      <c r="F43" s="47">
        <f t="shared" si="3"/>
        <v>47</v>
      </c>
    </row>
    <row r="44" spans="2:6" ht="12.75">
      <c r="B44" s="40" t="s">
        <v>144</v>
      </c>
      <c r="C44" s="43">
        <v>800</v>
      </c>
      <c r="D44" s="43">
        <v>908</v>
      </c>
      <c r="E44" s="50">
        <f t="shared" si="2"/>
        <v>-0.11894273127753308</v>
      </c>
      <c r="F44" s="47">
        <f>C44-D44</f>
        <v>-108</v>
      </c>
    </row>
    <row r="45" spans="2:6" ht="13.5" thickBot="1">
      <c r="B45" s="90" t="s">
        <v>26</v>
      </c>
      <c r="C45" s="91">
        <v>5545</v>
      </c>
      <c r="D45" s="91">
        <v>10353</v>
      </c>
      <c r="E45" s="92">
        <f t="shared" si="2"/>
        <v>-0.4644064522360668</v>
      </c>
      <c r="F45" s="93">
        <f t="shared" si="3"/>
        <v>-4808</v>
      </c>
    </row>
    <row r="46" spans="2:6" ht="12.75">
      <c r="B46" s="97" t="s">
        <v>241</v>
      </c>
      <c r="C46" s="98">
        <v>12686</v>
      </c>
      <c r="D46" s="98">
        <v>17656</v>
      </c>
      <c r="E46" s="99">
        <f t="shared" si="2"/>
        <v>-0.2814907113729044</v>
      </c>
      <c r="F46" s="94">
        <f t="shared" si="3"/>
        <v>-4970</v>
      </c>
    </row>
    <row r="47" spans="2:6" ht="12.75">
      <c r="B47" s="97" t="s">
        <v>146</v>
      </c>
      <c r="C47" s="98">
        <v>45883</v>
      </c>
      <c r="D47" s="98">
        <v>49672</v>
      </c>
      <c r="E47" s="99">
        <f t="shared" si="2"/>
        <v>-0.07628039942019649</v>
      </c>
      <c r="F47" s="94">
        <f t="shared" si="3"/>
        <v>-3789</v>
      </c>
    </row>
    <row r="48" spans="2:4" ht="12.75" customHeight="1">
      <c r="B48" s="31"/>
      <c r="C48" s="222"/>
      <c r="D48" s="2"/>
    </row>
    <row r="49" spans="2:4" ht="12.75" customHeight="1">
      <c r="B49" s="215" t="s">
        <v>297</v>
      </c>
      <c r="C49" s="2"/>
      <c r="D49" s="2"/>
    </row>
    <row r="50" spans="2:4" ht="12.75" customHeight="1">
      <c r="B50" s="31"/>
      <c r="C50" s="2"/>
      <c r="D50" s="2"/>
    </row>
    <row r="51" spans="2:4" ht="12.75" customHeight="1">
      <c r="B51" s="31"/>
      <c r="C51" s="2"/>
      <c r="D51" s="2"/>
    </row>
    <row r="52" spans="2:6" ht="12.75" customHeight="1">
      <c r="B52" s="31"/>
      <c r="E52" s="1"/>
      <c r="F52" s="1"/>
    </row>
    <row r="53" spans="2:6" ht="12.75" customHeight="1">
      <c r="B53" s="31"/>
      <c r="E53" s="1"/>
      <c r="F53" s="1"/>
    </row>
    <row r="54" spans="2:32" s="2" customFormat="1" ht="12.75" customHeight="1">
      <c r="B54" s="7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7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7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7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7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7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7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7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H10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0.00390625" style="1" customWidth="1"/>
    <col min="3" max="6" width="20.7109375" style="1" customWidth="1"/>
    <col min="7" max="10" width="20.7109375" style="2" customWidth="1"/>
    <col min="11" max="11" width="17.7109375" style="1" customWidth="1"/>
    <col min="12" max="13" width="20.7109375" style="1" customWidth="1"/>
    <col min="14" max="25" width="17.7109375" style="1" customWidth="1"/>
    <col min="26" max="30" width="17.7109375" style="1" hidden="1" customWidth="1"/>
    <col min="31" max="16384" width="9.140625" style="1" customWidth="1"/>
  </cols>
  <sheetData>
    <row r="1" ht="12.75">
      <c r="C1" s="79"/>
    </row>
    <row r="2" spans="2:13" ht="15.75" customHeight="1">
      <c r="B2" s="84"/>
      <c r="C2" s="84"/>
      <c r="D2" s="84"/>
      <c r="E2" s="84"/>
      <c r="F2" s="84"/>
      <c r="G2" s="37"/>
      <c r="H2" s="37"/>
      <c r="I2" s="37"/>
      <c r="J2" s="37"/>
      <c r="L2" s="84"/>
      <c r="M2" s="84"/>
    </row>
    <row r="3" spans="2:13" ht="12.75">
      <c r="B3" s="2"/>
      <c r="C3" s="2"/>
      <c r="D3" s="2"/>
      <c r="E3" s="2"/>
      <c r="F3" s="2"/>
      <c r="L3" s="2"/>
      <c r="M3" s="45"/>
    </row>
    <row r="4" spans="2:21" ht="75.75" customHeight="1">
      <c r="B4" s="96" t="s">
        <v>158</v>
      </c>
      <c r="C4" s="87" t="s">
        <v>310</v>
      </c>
      <c r="D4" s="199" t="s">
        <v>311</v>
      </c>
      <c r="E4" s="199" t="s">
        <v>292</v>
      </c>
      <c r="F4" s="199" t="s">
        <v>295</v>
      </c>
      <c r="G4" s="88" t="s">
        <v>312</v>
      </c>
      <c r="H4" s="88" t="s">
        <v>313</v>
      </c>
      <c r="I4" s="88" t="s">
        <v>294</v>
      </c>
      <c r="J4" s="88" t="s">
        <v>293</v>
      </c>
      <c r="L4" s="202" t="s">
        <v>279</v>
      </c>
      <c r="M4" s="202" t="s">
        <v>287</v>
      </c>
      <c r="P4" s="3"/>
      <c r="Q4" s="3"/>
      <c r="R4" s="3"/>
      <c r="S4" s="3"/>
      <c r="T4" s="3"/>
      <c r="U4" s="3"/>
    </row>
    <row r="5" spans="2:21" ht="12" customHeight="1">
      <c r="B5" s="83"/>
      <c r="C5" s="140" t="s">
        <v>162</v>
      </c>
      <c r="D5" s="140" t="s">
        <v>162</v>
      </c>
      <c r="E5" s="140" t="s">
        <v>162</v>
      </c>
      <c r="F5" s="140" t="s">
        <v>162</v>
      </c>
      <c r="G5" s="137" t="s">
        <v>124</v>
      </c>
      <c r="H5" s="138" t="s">
        <v>162</v>
      </c>
      <c r="I5" s="138" t="s">
        <v>124</v>
      </c>
      <c r="J5" s="138" t="s">
        <v>162</v>
      </c>
      <c r="L5" s="147" t="s">
        <v>162</v>
      </c>
      <c r="M5" s="147" t="s">
        <v>162</v>
      </c>
      <c r="P5" s="3"/>
      <c r="Q5" s="3"/>
      <c r="R5" s="3"/>
      <c r="S5" s="3"/>
      <c r="T5" s="3"/>
      <c r="U5" s="3"/>
    </row>
    <row r="6" spans="2:21" ht="12" customHeight="1" thickBot="1">
      <c r="B6" s="141"/>
      <c r="C6" s="142"/>
      <c r="D6" s="142"/>
      <c r="E6" s="142"/>
      <c r="F6" s="142"/>
      <c r="G6" s="144"/>
      <c r="H6" s="144"/>
      <c r="I6" s="144"/>
      <c r="J6" s="144"/>
      <c r="L6" s="203"/>
      <c r="M6" s="204"/>
      <c r="P6" s="3"/>
      <c r="Q6" s="3"/>
      <c r="R6" s="3"/>
      <c r="S6" s="3"/>
      <c r="T6" s="3"/>
      <c r="U6" s="3"/>
    </row>
    <row r="7" spans="2:13" ht="13.5" thickBot="1">
      <c r="B7" s="97" t="s">
        <v>148</v>
      </c>
      <c r="C7" s="43"/>
      <c r="D7" s="43"/>
      <c r="E7" s="43"/>
      <c r="F7" s="43"/>
      <c r="G7" s="139">
        <f>_xlfn.IFERROR(E7/#REF!-1,"")</f>
      </c>
      <c r="H7" s="139"/>
      <c r="I7" s="139"/>
      <c r="J7" s="139"/>
      <c r="L7" s="205"/>
      <c r="M7" s="205"/>
    </row>
    <row r="8" spans="2:34" ht="12.75">
      <c r="B8" s="42" t="s">
        <v>8</v>
      </c>
      <c r="C8" s="56">
        <v>2465</v>
      </c>
      <c r="D8" s="56">
        <v>1628</v>
      </c>
      <c r="E8" s="56">
        <v>367</v>
      </c>
      <c r="F8" s="56">
        <v>357</v>
      </c>
      <c r="G8" s="57">
        <f>_xlfn.IFERROR(C8/D8-1,"")</f>
        <v>0.5141277641277642</v>
      </c>
      <c r="H8" s="206">
        <f>C8-D8</f>
        <v>837</v>
      </c>
      <c r="I8" s="57">
        <f>_xlfn.IFERROR(E8/F8-1,"")</f>
        <v>0.028011204481792618</v>
      </c>
      <c r="J8" s="206">
        <f>E8-F8</f>
        <v>10</v>
      </c>
      <c r="L8" s="206">
        <v>2098</v>
      </c>
      <c r="M8" s="206">
        <v>1271</v>
      </c>
      <c r="P8" s="3"/>
      <c r="Q8" s="3"/>
      <c r="R8" s="3"/>
      <c r="S8" s="3"/>
      <c r="T8" s="3"/>
      <c r="U8" s="3"/>
      <c r="AH8" s="3"/>
    </row>
    <row r="9" spans="2:34" ht="12.75">
      <c r="B9" s="40" t="s">
        <v>24</v>
      </c>
      <c r="C9" s="43">
        <v>1996</v>
      </c>
      <c r="D9" s="43">
        <v>1956</v>
      </c>
      <c r="E9" s="43">
        <v>661</v>
      </c>
      <c r="F9" s="43">
        <v>619</v>
      </c>
      <c r="G9" s="50">
        <f aca="true" t="shared" si="0" ref="G9:G44">_xlfn.IFERROR(C9/D9-1,"")</f>
        <v>0.020449897750511203</v>
      </c>
      <c r="H9" s="205">
        <f aca="true" t="shared" si="1" ref="H9:H44">C9-D9</f>
        <v>40</v>
      </c>
      <c r="I9" s="50">
        <f aca="true" t="shared" si="2" ref="I9:I22">_xlfn.IFERROR(E9/F9-1,"")</f>
        <v>0.06785137318255252</v>
      </c>
      <c r="J9" s="205">
        <f aca="true" t="shared" si="3" ref="J9:J44">E9-F9</f>
        <v>42</v>
      </c>
      <c r="L9" s="205">
        <v>1335</v>
      </c>
      <c r="M9" s="205">
        <v>1337</v>
      </c>
      <c r="AH9" s="3"/>
    </row>
    <row r="10" spans="2:34" ht="12.75">
      <c r="B10" s="40" t="s">
        <v>23</v>
      </c>
      <c r="C10" s="43">
        <v>847</v>
      </c>
      <c r="D10" s="43">
        <v>612</v>
      </c>
      <c r="E10" s="43">
        <v>86</v>
      </c>
      <c r="F10" s="43">
        <v>150</v>
      </c>
      <c r="G10" s="50">
        <f t="shared" si="0"/>
        <v>0.38398692810457513</v>
      </c>
      <c r="H10" s="205">
        <f t="shared" si="1"/>
        <v>235</v>
      </c>
      <c r="I10" s="50">
        <f t="shared" si="2"/>
        <v>-0.42666666666666664</v>
      </c>
      <c r="J10" s="205">
        <f t="shared" si="3"/>
        <v>-64</v>
      </c>
      <c r="L10" s="205">
        <v>761</v>
      </c>
      <c r="M10" s="205">
        <v>462</v>
      </c>
      <c r="AH10" s="3"/>
    </row>
    <row r="11" spans="2:34" ht="12.75">
      <c r="B11" s="40" t="s">
        <v>149</v>
      </c>
      <c r="C11" s="43">
        <v>-103</v>
      </c>
      <c r="D11" s="43">
        <v>728</v>
      </c>
      <c r="E11" s="43">
        <v>-39</v>
      </c>
      <c r="F11" s="43">
        <v>47</v>
      </c>
      <c r="G11" s="50">
        <f t="shared" si="0"/>
        <v>-1.1414835164835164</v>
      </c>
      <c r="H11" s="205">
        <f t="shared" si="1"/>
        <v>-831</v>
      </c>
      <c r="I11" s="50">
        <f t="shared" si="2"/>
        <v>-1.8297872340425532</v>
      </c>
      <c r="J11" s="205">
        <f t="shared" si="3"/>
        <v>-86</v>
      </c>
      <c r="L11" s="205">
        <v>-64</v>
      </c>
      <c r="M11" s="205">
        <v>681</v>
      </c>
      <c r="P11" s="3"/>
      <c r="Q11" s="3"/>
      <c r="R11" s="3"/>
      <c r="S11" s="3"/>
      <c r="T11" s="3"/>
      <c r="U11" s="3"/>
      <c r="AG11" s="3"/>
      <c r="AH11" s="3"/>
    </row>
    <row r="12" spans="2:34" ht="12.75">
      <c r="B12" s="40" t="s">
        <v>103</v>
      </c>
      <c r="C12" s="43">
        <v>56</v>
      </c>
      <c r="D12" s="43">
        <v>70</v>
      </c>
      <c r="E12" s="43">
        <v>-5</v>
      </c>
      <c r="F12" s="43">
        <v>-17</v>
      </c>
      <c r="G12" s="168">
        <f t="shared" si="0"/>
        <v>-0.19999999999999996</v>
      </c>
      <c r="H12" s="205">
        <f t="shared" si="1"/>
        <v>-14</v>
      </c>
      <c r="I12" s="168">
        <f t="shared" si="2"/>
        <v>-0.7058823529411764</v>
      </c>
      <c r="J12" s="205">
        <f t="shared" si="3"/>
        <v>12</v>
      </c>
      <c r="L12" s="205">
        <v>61</v>
      </c>
      <c r="M12" s="205">
        <v>87</v>
      </c>
      <c r="AG12" s="3"/>
      <c r="AH12" s="3"/>
    </row>
    <row r="13" spans="2:34" ht="12.75">
      <c r="B13" s="40" t="s">
        <v>5</v>
      </c>
      <c r="C13" s="43">
        <v>-665</v>
      </c>
      <c r="D13" s="43">
        <v>-456</v>
      </c>
      <c r="E13" s="43">
        <v>-103</v>
      </c>
      <c r="F13" s="43">
        <v>-150</v>
      </c>
      <c r="G13" s="50">
        <f t="shared" si="0"/>
        <v>0.45833333333333326</v>
      </c>
      <c r="H13" s="205">
        <f t="shared" si="1"/>
        <v>-209</v>
      </c>
      <c r="I13" s="50">
        <f t="shared" si="2"/>
        <v>-0.31333333333333335</v>
      </c>
      <c r="J13" s="205">
        <f t="shared" si="3"/>
        <v>47</v>
      </c>
      <c r="L13" s="205">
        <v>-562</v>
      </c>
      <c r="M13" s="205">
        <v>-306</v>
      </c>
      <c r="AG13" s="3"/>
      <c r="AH13" s="3"/>
    </row>
    <row r="14" spans="2:34" ht="12.75">
      <c r="B14" s="40" t="s">
        <v>300</v>
      </c>
      <c r="C14" s="43">
        <v>-924</v>
      </c>
      <c r="D14" s="43">
        <v>-374</v>
      </c>
      <c r="E14" s="43">
        <v>-1227</v>
      </c>
      <c r="F14" s="43">
        <v>-618</v>
      </c>
      <c r="G14" s="50">
        <f t="shared" si="0"/>
        <v>1.4705882352941178</v>
      </c>
      <c r="H14" s="205">
        <f t="shared" si="1"/>
        <v>-550</v>
      </c>
      <c r="I14" s="50">
        <f t="shared" si="2"/>
        <v>0.9854368932038835</v>
      </c>
      <c r="J14" s="205">
        <f t="shared" si="3"/>
        <v>-609</v>
      </c>
      <c r="L14" s="205">
        <v>303</v>
      </c>
      <c r="M14" s="205">
        <v>244</v>
      </c>
      <c r="P14" s="3"/>
      <c r="Q14" s="3"/>
      <c r="R14" s="3"/>
      <c r="S14" s="3"/>
      <c r="T14" s="3"/>
      <c r="U14" s="3"/>
      <c r="AG14" s="3"/>
      <c r="AH14" s="3"/>
    </row>
    <row r="15" spans="2:34" ht="12.75">
      <c r="B15" s="40" t="s">
        <v>243</v>
      </c>
      <c r="C15" s="43">
        <v>530.7</v>
      </c>
      <c r="D15" s="43">
        <v>1242.1</v>
      </c>
      <c r="E15" s="43">
        <v>-644.3</v>
      </c>
      <c r="F15" s="43">
        <v>253.0999999999999</v>
      </c>
      <c r="G15" s="50">
        <f t="shared" si="0"/>
        <v>-0.5727397149987923</v>
      </c>
      <c r="H15" s="205">
        <f t="shared" si="1"/>
        <v>-711.3999999999999</v>
      </c>
      <c r="I15" s="50">
        <f t="shared" si="2"/>
        <v>-3.5456341367048605</v>
      </c>
      <c r="J15" s="205">
        <f t="shared" si="3"/>
        <v>-897.3999999999999</v>
      </c>
      <c r="L15" s="205">
        <v>1175</v>
      </c>
      <c r="M15" s="205">
        <v>989</v>
      </c>
      <c r="P15" s="3"/>
      <c r="Q15" s="3"/>
      <c r="R15" s="3"/>
      <c r="S15" s="3"/>
      <c r="T15" s="3"/>
      <c r="U15" s="3"/>
      <c r="AG15" s="3"/>
      <c r="AH15" s="3"/>
    </row>
    <row r="16" spans="2:34" ht="12.75">
      <c r="B16" s="40" t="s">
        <v>244</v>
      </c>
      <c r="C16" s="43">
        <v>-673</v>
      </c>
      <c r="D16" s="43">
        <v>-645.5</v>
      </c>
      <c r="E16" s="43">
        <v>-1082</v>
      </c>
      <c r="F16" s="43">
        <v>-905.5</v>
      </c>
      <c r="G16" s="50">
        <f t="shared" si="0"/>
        <v>0.04260263361735084</v>
      </c>
      <c r="H16" s="205">
        <f t="shared" si="1"/>
        <v>-27.5</v>
      </c>
      <c r="I16" s="50">
        <f t="shared" si="2"/>
        <v>0.1949199337382661</v>
      </c>
      <c r="J16" s="205">
        <f t="shared" si="3"/>
        <v>-176.5</v>
      </c>
      <c r="L16" s="205">
        <v>409</v>
      </c>
      <c r="M16" s="205">
        <v>260</v>
      </c>
      <c r="P16" s="3"/>
      <c r="Q16" s="3"/>
      <c r="R16" s="3"/>
      <c r="S16" s="3"/>
      <c r="T16" s="3"/>
      <c r="U16" s="3"/>
      <c r="AG16" s="3"/>
      <c r="AH16" s="3"/>
    </row>
    <row r="17" spans="2:34" ht="12.75">
      <c r="B17" s="40" t="s">
        <v>245</v>
      </c>
      <c r="C17" s="43">
        <v>6.8</v>
      </c>
      <c r="D17" s="43">
        <v>67.6</v>
      </c>
      <c r="E17" s="43">
        <v>34.8</v>
      </c>
      <c r="F17" s="43">
        <v>207.6</v>
      </c>
      <c r="G17" s="50">
        <f t="shared" si="0"/>
        <v>-0.8994082840236687</v>
      </c>
      <c r="H17" s="205">
        <f t="shared" si="1"/>
        <v>-60.8</v>
      </c>
      <c r="I17" s="50">
        <f t="shared" si="2"/>
        <v>-0.8323699421965318</v>
      </c>
      <c r="J17" s="205">
        <f t="shared" si="3"/>
        <v>-172.8</v>
      </c>
      <c r="L17" s="205">
        <v>-28</v>
      </c>
      <c r="M17" s="205">
        <v>-140</v>
      </c>
      <c r="P17" s="3"/>
      <c r="Q17" s="3"/>
      <c r="R17" s="3"/>
      <c r="S17" s="3"/>
      <c r="T17" s="3"/>
      <c r="U17" s="3"/>
      <c r="AG17" s="3"/>
      <c r="AH17" s="3"/>
    </row>
    <row r="18" spans="2:34" ht="12.75">
      <c r="B18" s="40" t="s">
        <v>246</v>
      </c>
      <c r="C18" s="43">
        <v>56.9</v>
      </c>
      <c r="D18" s="43">
        <v>-111.6</v>
      </c>
      <c r="E18" s="43">
        <v>1018.9</v>
      </c>
      <c r="F18" s="43">
        <v>537.4</v>
      </c>
      <c r="G18" s="50">
        <f t="shared" si="0"/>
        <v>-1.5098566308243728</v>
      </c>
      <c r="H18" s="205">
        <f t="shared" si="1"/>
        <v>168.5</v>
      </c>
      <c r="I18" s="50">
        <f t="shared" si="2"/>
        <v>0.8959806475623373</v>
      </c>
      <c r="J18" s="205">
        <f t="shared" si="3"/>
        <v>481.5</v>
      </c>
      <c r="L18" s="205">
        <v>-962</v>
      </c>
      <c r="M18" s="205">
        <v>-649</v>
      </c>
      <c r="P18" s="3"/>
      <c r="Q18" s="3"/>
      <c r="R18" s="3"/>
      <c r="S18" s="3"/>
      <c r="T18" s="3"/>
      <c r="U18" s="3"/>
      <c r="AG18" s="3"/>
      <c r="AH18" s="3"/>
    </row>
    <row r="19" spans="2:34" ht="12.75">
      <c r="B19" s="40" t="s">
        <v>247</v>
      </c>
      <c r="C19" s="43">
        <v>-599.9</v>
      </c>
      <c r="D19" s="43">
        <v>-718.2</v>
      </c>
      <c r="E19" s="43">
        <v>-603.9</v>
      </c>
      <c r="F19" s="43">
        <v>-808.2</v>
      </c>
      <c r="G19" s="50">
        <f t="shared" si="0"/>
        <v>-0.16471734892787537</v>
      </c>
      <c r="H19" s="205">
        <f t="shared" si="1"/>
        <v>118.30000000000007</v>
      </c>
      <c r="I19" s="50">
        <f t="shared" si="2"/>
        <v>-0.2527839643652562</v>
      </c>
      <c r="J19" s="205">
        <f t="shared" si="3"/>
        <v>204.30000000000007</v>
      </c>
      <c r="L19" s="205">
        <v>4</v>
      </c>
      <c r="M19" s="205">
        <v>90</v>
      </c>
      <c r="P19" s="3"/>
      <c r="Q19" s="3"/>
      <c r="R19" s="3"/>
      <c r="S19" s="3"/>
      <c r="T19" s="3"/>
      <c r="U19" s="3"/>
      <c r="AG19" s="3"/>
      <c r="AH19" s="3"/>
    </row>
    <row r="20" spans="2:34" ht="12.75">
      <c r="B20" s="40" t="s">
        <v>285</v>
      </c>
      <c r="C20" s="43">
        <v>-145.3</v>
      </c>
      <c r="D20" s="43">
        <v>-133.4</v>
      </c>
      <c r="E20" s="43">
        <v>108.69999999999999</v>
      </c>
      <c r="F20" s="43">
        <v>116.6</v>
      </c>
      <c r="G20" s="50">
        <f t="shared" si="0"/>
        <v>0.08920539730134935</v>
      </c>
      <c r="H20" s="205">
        <f t="shared" si="1"/>
        <v>-11.900000000000006</v>
      </c>
      <c r="I20" s="50">
        <f t="shared" si="2"/>
        <v>-0.06775300171526588</v>
      </c>
      <c r="J20" s="205">
        <f t="shared" si="3"/>
        <v>-7.900000000000006</v>
      </c>
      <c r="L20" s="205">
        <v>-254</v>
      </c>
      <c r="M20" s="205">
        <v>-250</v>
      </c>
      <c r="P20" s="3"/>
      <c r="Q20" s="3"/>
      <c r="R20" s="3"/>
      <c r="S20" s="3"/>
      <c r="T20" s="3"/>
      <c r="U20" s="3"/>
      <c r="AG20" s="3"/>
      <c r="AH20" s="3"/>
    </row>
    <row r="21" spans="2:34" ht="12.75">
      <c r="B21" s="40" t="s">
        <v>248</v>
      </c>
      <c r="C21" s="43">
        <v>-100.5</v>
      </c>
      <c r="D21" s="43">
        <v>-75</v>
      </c>
      <c r="E21" s="43">
        <v>-59.5</v>
      </c>
      <c r="F21" s="43">
        <v>-19</v>
      </c>
      <c r="G21" s="50">
        <f t="shared" si="0"/>
        <v>0.3400000000000001</v>
      </c>
      <c r="H21" s="205">
        <f t="shared" si="1"/>
        <v>-25.5</v>
      </c>
      <c r="I21" s="50">
        <f t="shared" si="2"/>
        <v>2.1315789473684212</v>
      </c>
      <c r="J21" s="205">
        <f t="shared" si="3"/>
        <v>-40.5</v>
      </c>
      <c r="L21" s="205">
        <v>-41</v>
      </c>
      <c r="M21" s="205">
        <v>-56</v>
      </c>
      <c r="P21" s="3"/>
      <c r="Q21" s="3"/>
      <c r="R21" s="3"/>
      <c r="S21" s="3"/>
      <c r="T21" s="3"/>
      <c r="U21" s="3"/>
      <c r="AG21" s="3"/>
      <c r="AH21" s="3"/>
    </row>
    <row r="22" spans="2:34" ht="12.75">
      <c r="B22" s="97" t="s">
        <v>150</v>
      </c>
      <c r="C22" s="98">
        <v>3672</v>
      </c>
      <c r="D22" s="98">
        <v>4164</v>
      </c>
      <c r="E22" s="98">
        <v>-260</v>
      </c>
      <c r="F22" s="98">
        <v>388</v>
      </c>
      <c r="G22" s="99">
        <f t="shared" si="0"/>
        <v>-0.11815561959654175</v>
      </c>
      <c r="H22" s="146">
        <f t="shared" si="1"/>
        <v>-492</v>
      </c>
      <c r="I22" s="99">
        <f t="shared" si="2"/>
        <v>-1.670103092783505</v>
      </c>
      <c r="J22" s="146">
        <f t="shared" si="3"/>
        <v>-648</v>
      </c>
      <c r="L22" s="146">
        <v>3932</v>
      </c>
      <c r="M22" s="146">
        <v>3776</v>
      </c>
      <c r="P22" s="3"/>
      <c r="Q22" s="3"/>
      <c r="R22" s="3"/>
      <c r="S22" s="3"/>
      <c r="T22" s="3"/>
      <c r="U22" s="3"/>
      <c r="AG22" s="3"/>
      <c r="AH22" s="3"/>
    </row>
    <row r="23" spans="2:34" ht="15">
      <c r="B23" s="30"/>
      <c r="C23" s="43"/>
      <c r="D23" s="43"/>
      <c r="E23" s="43"/>
      <c r="F23" s="43"/>
      <c r="G23" s="50">
        <f t="shared" si="0"/>
      </c>
      <c r="H23" s="205">
        <f t="shared" si="1"/>
        <v>0</v>
      </c>
      <c r="I23" s="50"/>
      <c r="J23" s="205"/>
      <c r="L23" s="205"/>
      <c r="M23" s="205"/>
      <c r="AG23" s="3"/>
      <c r="AH23" s="3"/>
    </row>
    <row r="24" spans="2:34" ht="13.5" thickBot="1">
      <c r="B24" s="90" t="s">
        <v>151</v>
      </c>
      <c r="C24" s="218"/>
      <c r="D24" s="218"/>
      <c r="E24" s="218"/>
      <c r="F24" s="218"/>
      <c r="G24" s="58">
        <f t="shared" si="0"/>
      </c>
      <c r="H24" s="207">
        <f t="shared" si="1"/>
        <v>0</v>
      </c>
      <c r="I24" s="58"/>
      <c r="J24" s="207"/>
      <c r="L24" s="207"/>
      <c r="M24" s="207"/>
      <c r="P24" s="3"/>
      <c r="Q24" s="3"/>
      <c r="R24" s="3"/>
      <c r="S24" s="3"/>
      <c r="T24" s="3"/>
      <c r="U24" s="3"/>
      <c r="AG24" s="3"/>
      <c r="AH24" s="3"/>
    </row>
    <row r="25" spans="2:34" ht="12.75">
      <c r="B25" s="40" t="s">
        <v>160</v>
      </c>
      <c r="C25" s="56">
        <v>-492</v>
      </c>
      <c r="D25" s="56">
        <v>-507</v>
      </c>
      <c r="E25" s="43">
        <v>-193</v>
      </c>
      <c r="F25" s="43">
        <v>-204</v>
      </c>
      <c r="G25" s="50">
        <f t="shared" si="0"/>
        <v>-0.029585798816568087</v>
      </c>
      <c r="H25" s="206">
        <f t="shared" si="1"/>
        <v>15</v>
      </c>
      <c r="I25" s="50">
        <f>_xlfn.IFERROR(E25/F25-1,"")</f>
        <v>-0.05392156862745101</v>
      </c>
      <c r="J25" s="206">
        <f t="shared" si="3"/>
        <v>11</v>
      </c>
      <c r="L25" s="205">
        <v>-299</v>
      </c>
      <c r="M25" s="205">
        <v>-303</v>
      </c>
      <c r="AG25" s="3"/>
      <c r="AH25" s="3"/>
    </row>
    <row r="26" spans="2:34" ht="12.75">
      <c r="B26" s="40" t="s">
        <v>161</v>
      </c>
      <c r="C26" s="43">
        <v>-1824</v>
      </c>
      <c r="D26" s="43">
        <v>-1614</v>
      </c>
      <c r="E26" s="43">
        <v>-700</v>
      </c>
      <c r="F26" s="43">
        <v>-629</v>
      </c>
      <c r="G26" s="50">
        <f t="shared" si="0"/>
        <v>0.13011152416356886</v>
      </c>
      <c r="H26" s="205">
        <f t="shared" si="1"/>
        <v>-210</v>
      </c>
      <c r="I26" s="50">
        <f>_xlfn.IFERROR(E26/F26-1,"")</f>
        <v>0.11287758346581866</v>
      </c>
      <c r="J26" s="205">
        <f t="shared" si="3"/>
        <v>-71</v>
      </c>
      <c r="L26" s="205">
        <v>-1124</v>
      </c>
      <c r="M26" s="205">
        <v>-985</v>
      </c>
      <c r="P26" s="3"/>
      <c r="Q26" s="3"/>
      <c r="R26" s="3"/>
      <c r="S26" s="3"/>
      <c r="T26" s="3"/>
      <c r="U26" s="3"/>
      <c r="AG26" s="3"/>
      <c r="AH26" s="3"/>
    </row>
    <row r="27" spans="2:34" ht="12.75">
      <c r="B27" s="40" t="s">
        <v>80</v>
      </c>
      <c r="C27" s="44">
        <v>-347</v>
      </c>
      <c r="D27" s="44">
        <v>-923</v>
      </c>
      <c r="E27" s="44">
        <v>0</v>
      </c>
      <c r="F27" s="44">
        <v>-421</v>
      </c>
      <c r="G27" s="49">
        <f t="shared" si="0"/>
        <v>-0.6240520043336945</v>
      </c>
      <c r="H27" s="208">
        <f t="shared" si="1"/>
        <v>576</v>
      </c>
      <c r="I27" s="50">
        <f>_xlfn.IFERROR(E27/F27-1,"")</f>
        <v>-1</v>
      </c>
      <c r="J27" s="208">
        <v>-210</v>
      </c>
      <c r="L27" s="205">
        <v>-347</v>
      </c>
      <c r="M27" s="208">
        <v>-502</v>
      </c>
      <c r="V27" s="3"/>
      <c r="W27" s="3"/>
      <c r="X27" s="3"/>
      <c r="Y27" s="3"/>
      <c r="Z27" s="3"/>
      <c r="AA27" s="3"/>
      <c r="AB27" s="3"/>
      <c r="AC27" s="3"/>
      <c r="AD27" s="3"/>
      <c r="AF27" s="3"/>
      <c r="AG27" s="3"/>
      <c r="AH27" s="3"/>
    </row>
    <row r="28" spans="2:13" ht="12.75">
      <c r="B28" s="40" t="s">
        <v>3</v>
      </c>
      <c r="C28" s="43">
        <v>-316</v>
      </c>
      <c r="D28" s="43">
        <v>164</v>
      </c>
      <c r="E28" s="43">
        <v>-10</v>
      </c>
      <c r="F28" s="43">
        <v>195</v>
      </c>
      <c r="G28" s="168">
        <f t="shared" si="0"/>
        <v>-2.926829268292683</v>
      </c>
      <c r="H28" s="205">
        <f t="shared" si="1"/>
        <v>-480</v>
      </c>
      <c r="I28" s="168">
        <f>_xlfn.IFERROR(E28/F28-1,"")</f>
        <v>-1.0512820512820513</v>
      </c>
      <c r="J28" s="205">
        <f t="shared" si="3"/>
        <v>-205</v>
      </c>
      <c r="L28" s="205">
        <v>-306</v>
      </c>
      <c r="M28" s="205">
        <v>-31</v>
      </c>
    </row>
    <row r="29" spans="2:13" ht="12.75">
      <c r="B29" s="97" t="s">
        <v>152</v>
      </c>
      <c r="C29" s="98">
        <v>-2979</v>
      </c>
      <c r="D29" s="98">
        <v>-2880</v>
      </c>
      <c r="E29" s="98">
        <v>-903</v>
      </c>
      <c r="F29" s="98">
        <v>-1059</v>
      </c>
      <c r="G29" s="99">
        <f t="shared" si="0"/>
        <v>0.034375000000000044</v>
      </c>
      <c r="H29" s="146">
        <f t="shared" si="1"/>
        <v>-99</v>
      </c>
      <c r="I29" s="99">
        <f>_xlfn.IFERROR(E29/F29-1,"")</f>
        <v>-0.14730878186968843</v>
      </c>
      <c r="J29" s="146">
        <f t="shared" si="3"/>
        <v>156</v>
      </c>
      <c r="L29" s="146">
        <v>-2076</v>
      </c>
      <c r="M29" s="146">
        <v>-1821</v>
      </c>
    </row>
    <row r="30" spans="2:13" ht="15">
      <c r="B30" s="30"/>
      <c r="C30" s="43"/>
      <c r="D30" s="43"/>
      <c r="E30" s="43"/>
      <c r="F30" s="43"/>
      <c r="G30" s="50">
        <f t="shared" si="0"/>
      </c>
      <c r="H30" s="205"/>
      <c r="I30" s="50"/>
      <c r="J30" s="205"/>
      <c r="L30" s="205"/>
      <c r="M30" s="205"/>
    </row>
    <row r="31" spans="2:13" ht="13.5" thickBot="1">
      <c r="B31" s="90" t="s">
        <v>153</v>
      </c>
      <c r="C31" s="218"/>
      <c r="D31" s="218"/>
      <c r="E31" s="218"/>
      <c r="F31" s="218"/>
      <c r="G31" s="58">
        <f t="shared" si="0"/>
      </c>
      <c r="H31" s="207"/>
      <c r="I31" s="58"/>
      <c r="J31" s="207"/>
      <c r="L31" s="207"/>
      <c r="M31" s="207"/>
    </row>
    <row r="32" spans="2:13" ht="12.75">
      <c r="B32" s="40" t="s">
        <v>298</v>
      </c>
      <c r="C32" s="44">
        <v>0</v>
      </c>
      <c r="D32" s="43">
        <v>-500</v>
      </c>
      <c r="E32" s="44">
        <v>0</v>
      </c>
      <c r="F32" s="43">
        <v>-500</v>
      </c>
      <c r="G32" s="50">
        <f>_xlfn.IFERROR(C32/D32-1,"")</f>
        <v>-1</v>
      </c>
      <c r="H32" s="205">
        <f>C32-D32</f>
        <v>500</v>
      </c>
      <c r="I32" s="50">
        <f>_xlfn.IFERROR(E32/F32-1,"")</f>
        <v>-1</v>
      </c>
      <c r="J32" s="205">
        <f>E32-F32</f>
        <v>500</v>
      </c>
      <c r="L32" s="205">
        <v>0</v>
      </c>
      <c r="M32" s="205">
        <v>0</v>
      </c>
    </row>
    <row r="33" spans="2:13" ht="12.75">
      <c r="B33" s="40" t="s">
        <v>104</v>
      </c>
      <c r="C33" s="43">
        <v>1382</v>
      </c>
      <c r="D33" s="43">
        <v>344</v>
      </c>
      <c r="E33" s="44">
        <v>1370</v>
      </c>
      <c r="F33" s="43">
        <v>50</v>
      </c>
      <c r="G33" s="50">
        <f t="shared" si="0"/>
        <v>3.017441860465116</v>
      </c>
      <c r="H33" s="205">
        <f t="shared" si="1"/>
        <v>1038</v>
      </c>
      <c r="I33" s="50">
        <f aca="true" t="shared" si="4" ref="I33:I44">_xlfn.IFERROR(E33/F33-1,"")</f>
        <v>26.4</v>
      </c>
      <c r="J33" s="205">
        <f t="shared" si="3"/>
        <v>1320</v>
      </c>
      <c r="L33" s="205">
        <v>12</v>
      </c>
      <c r="M33" s="205">
        <v>294</v>
      </c>
    </row>
    <row r="34" spans="2:13" ht="12.75">
      <c r="B34" s="40" t="s">
        <v>62</v>
      </c>
      <c r="C34" s="44">
        <v>165</v>
      </c>
      <c r="D34" s="44">
        <v>89</v>
      </c>
      <c r="E34" s="44">
        <v>0</v>
      </c>
      <c r="F34" s="44">
        <v>0</v>
      </c>
      <c r="G34" s="50">
        <f t="shared" si="0"/>
        <v>0.853932584269663</v>
      </c>
      <c r="H34" s="208">
        <f t="shared" si="1"/>
        <v>76</v>
      </c>
      <c r="I34" s="50">
        <f t="shared" si="4"/>
      </c>
      <c r="J34" s="208">
        <f t="shared" si="3"/>
        <v>0</v>
      </c>
      <c r="L34" s="205">
        <v>165</v>
      </c>
      <c r="M34" s="205">
        <v>89</v>
      </c>
    </row>
    <row r="35" spans="2:13" ht="12.75">
      <c r="B35" s="40" t="s">
        <v>105</v>
      </c>
      <c r="C35" s="43">
        <v>-5366</v>
      </c>
      <c r="D35" s="43">
        <v>-762</v>
      </c>
      <c r="E35" s="43">
        <v>-227</v>
      </c>
      <c r="F35" s="43">
        <v>-354</v>
      </c>
      <c r="G35" s="168">
        <f t="shared" si="0"/>
        <v>6.041994750656168</v>
      </c>
      <c r="H35" s="205">
        <f t="shared" si="1"/>
        <v>-4604</v>
      </c>
      <c r="I35" s="168">
        <f t="shared" si="4"/>
        <v>-0.3587570621468926</v>
      </c>
      <c r="J35" s="205">
        <f t="shared" si="3"/>
        <v>127</v>
      </c>
      <c r="L35" s="205">
        <v>-5139</v>
      </c>
      <c r="M35" s="205">
        <v>-408</v>
      </c>
    </row>
    <row r="36" spans="2:13" ht="12.75">
      <c r="B36" s="40" t="s">
        <v>83</v>
      </c>
      <c r="C36" s="44">
        <v>-1156</v>
      </c>
      <c r="D36" s="44">
        <v>-1062</v>
      </c>
      <c r="E36" s="44">
        <v>-1156</v>
      </c>
      <c r="F36" s="44">
        <v>-1062</v>
      </c>
      <c r="G36" s="49">
        <f t="shared" si="0"/>
        <v>0.08851224105461397</v>
      </c>
      <c r="H36" s="208">
        <f t="shared" si="1"/>
        <v>-94</v>
      </c>
      <c r="I36" s="49">
        <f t="shared" si="4"/>
        <v>0.08851224105461397</v>
      </c>
      <c r="J36" s="208">
        <f t="shared" si="3"/>
        <v>-94</v>
      </c>
      <c r="L36" s="208"/>
      <c r="M36" s="208"/>
    </row>
    <row r="37" spans="2:13" ht="12.75">
      <c r="B37" s="40" t="s">
        <v>63</v>
      </c>
      <c r="C37" s="44">
        <v>-20</v>
      </c>
      <c r="D37" s="44">
        <v>-58</v>
      </c>
      <c r="E37" s="43">
        <v>0</v>
      </c>
      <c r="F37" s="43">
        <v>-19</v>
      </c>
      <c r="G37" s="50">
        <f t="shared" si="0"/>
        <v>-0.6551724137931034</v>
      </c>
      <c r="H37" s="205">
        <f t="shared" si="1"/>
        <v>38</v>
      </c>
      <c r="I37" s="50">
        <f t="shared" si="4"/>
        <v>-1</v>
      </c>
      <c r="J37" s="205">
        <f t="shared" si="3"/>
        <v>19</v>
      </c>
      <c r="L37" s="205">
        <v>-20</v>
      </c>
      <c r="M37" s="205">
        <v>-39</v>
      </c>
    </row>
    <row r="38" spans="2:13" ht="12.75">
      <c r="B38" s="40" t="s">
        <v>3</v>
      </c>
      <c r="C38" s="43">
        <v>2</v>
      </c>
      <c r="D38" s="43">
        <v>0</v>
      </c>
      <c r="E38" s="43">
        <v>-4</v>
      </c>
      <c r="F38" s="43">
        <v>1</v>
      </c>
      <c r="G38" s="168">
        <f t="shared" si="0"/>
      </c>
      <c r="H38" s="205">
        <f t="shared" si="1"/>
        <v>2</v>
      </c>
      <c r="I38" s="168">
        <f t="shared" si="4"/>
        <v>-5</v>
      </c>
      <c r="J38" s="205">
        <f t="shared" si="3"/>
        <v>-5</v>
      </c>
      <c r="L38" s="205">
        <v>6</v>
      </c>
      <c r="M38" s="205">
        <v>-1</v>
      </c>
    </row>
    <row r="39" spans="2:13" ht="12.75">
      <c r="B39" s="97" t="s">
        <v>154</v>
      </c>
      <c r="C39" s="98">
        <v>-4993</v>
      </c>
      <c r="D39" s="98">
        <v>-1949</v>
      </c>
      <c r="E39" s="98">
        <v>-17</v>
      </c>
      <c r="F39" s="98">
        <v>-1884</v>
      </c>
      <c r="G39" s="169">
        <f t="shared" si="0"/>
        <v>1.5618265777321705</v>
      </c>
      <c r="H39" s="146">
        <f t="shared" si="1"/>
        <v>-3044</v>
      </c>
      <c r="I39" s="169">
        <f t="shared" si="4"/>
        <v>-0.9909766454352441</v>
      </c>
      <c r="J39" s="146">
        <f t="shared" si="3"/>
        <v>1867</v>
      </c>
      <c r="L39" s="146">
        <v>-4976</v>
      </c>
      <c r="M39" s="146">
        <v>-65</v>
      </c>
    </row>
    <row r="40" spans="2:13" ht="15">
      <c r="B40" s="30"/>
      <c r="C40" s="44"/>
      <c r="D40" s="44"/>
      <c r="E40" s="44"/>
      <c r="F40" s="44"/>
      <c r="G40" s="50"/>
      <c r="H40" s="205"/>
      <c r="I40" s="50"/>
      <c r="J40" s="205"/>
      <c r="L40" s="205"/>
      <c r="M40" s="205"/>
    </row>
    <row r="41" spans="2:13" ht="13.5" thickBot="1">
      <c r="B41" s="90" t="s">
        <v>155</v>
      </c>
      <c r="C41" s="91">
        <v>-4300</v>
      </c>
      <c r="D41" s="91">
        <v>-665</v>
      </c>
      <c r="E41" s="91">
        <v>-1180</v>
      </c>
      <c r="F41" s="91">
        <v>-2555</v>
      </c>
      <c r="G41" s="92">
        <f t="shared" si="0"/>
        <v>5.466165413533835</v>
      </c>
      <c r="H41" s="197">
        <f t="shared" si="1"/>
        <v>-3635</v>
      </c>
      <c r="I41" s="92" t="s">
        <v>288</v>
      </c>
      <c r="J41" s="197">
        <f t="shared" si="3"/>
        <v>1375</v>
      </c>
      <c r="L41" s="197">
        <v>-3120</v>
      </c>
      <c r="M41" s="197">
        <v>1890</v>
      </c>
    </row>
    <row r="42" spans="2:13" ht="12.75">
      <c r="B42" s="40" t="s">
        <v>48</v>
      </c>
      <c r="C42" s="43">
        <v>5832</v>
      </c>
      <c r="D42" s="43">
        <v>6021</v>
      </c>
      <c r="E42" s="43">
        <v>2712</v>
      </c>
      <c r="F42" s="43">
        <v>7911</v>
      </c>
      <c r="G42" s="50">
        <f t="shared" si="0"/>
        <v>-0.03139013452914796</v>
      </c>
      <c r="H42" s="205">
        <f t="shared" si="1"/>
        <v>-189</v>
      </c>
      <c r="I42" s="50">
        <f t="shared" si="4"/>
        <v>-0.6571861964353432</v>
      </c>
      <c r="J42" s="205">
        <f t="shared" si="3"/>
        <v>-5199</v>
      </c>
      <c r="L42" s="205">
        <v>5832</v>
      </c>
      <c r="M42" s="205">
        <v>6021</v>
      </c>
    </row>
    <row r="43" spans="2:13" ht="12.75">
      <c r="B43" s="40" t="s">
        <v>156</v>
      </c>
      <c r="C43" s="43">
        <v>0</v>
      </c>
      <c r="D43" s="43">
        <v>-9</v>
      </c>
      <c r="E43" s="43">
        <v>4</v>
      </c>
      <c r="F43" s="43">
        <v>-8</v>
      </c>
      <c r="G43" s="50">
        <f t="shared" si="0"/>
        <v>-1</v>
      </c>
      <c r="H43" s="205">
        <f t="shared" si="1"/>
        <v>9</v>
      </c>
      <c r="I43" s="50">
        <f t="shared" si="4"/>
        <v>-1.5</v>
      </c>
      <c r="J43" s="205">
        <f t="shared" si="3"/>
        <v>12</v>
      </c>
      <c r="L43" s="205">
        <v>-4</v>
      </c>
      <c r="M43" s="205">
        <v>-1</v>
      </c>
    </row>
    <row r="44" spans="2:13" ht="12.75">
      <c r="B44" s="97" t="s">
        <v>157</v>
      </c>
      <c r="C44" s="98">
        <v>1532</v>
      </c>
      <c r="D44" s="98">
        <v>5356</v>
      </c>
      <c r="E44" s="98">
        <v>1532</v>
      </c>
      <c r="F44" s="98">
        <v>5356</v>
      </c>
      <c r="G44" s="99">
        <f t="shared" si="0"/>
        <v>-0.713965646004481</v>
      </c>
      <c r="H44" s="146">
        <f t="shared" si="1"/>
        <v>-3824</v>
      </c>
      <c r="I44" s="99">
        <f t="shared" si="4"/>
        <v>-0.713965646004481</v>
      </c>
      <c r="J44" s="146">
        <f t="shared" si="3"/>
        <v>-3824</v>
      </c>
      <c r="L44" s="146">
        <v>2712</v>
      </c>
      <c r="M44" s="146">
        <v>7911</v>
      </c>
    </row>
    <row r="45" spans="2:13" ht="15.75" customHeight="1">
      <c r="B45" s="31"/>
      <c r="C45" s="2"/>
      <c r="D45" s="2"/>
      <c r="E45" s="2"/>
      <c r="F45" s="2"/>
      <c r="L45" s="2"/>
      <c r="M45" s="2"/>
    </row>
    <row r="46" spans="2:13" ht="56.25" customHeight="1">
      <c r="B46" s="224" t="s">
        <v>299</v>
      </c>
      <c r="C46" s="2"/>
      <c r="D46" s="2"/>
      <c r="E46" s="2"/>
      <c r="F46" s="2"/>
      <c r="L46" s="2"/>
      <c r="M46" s="2"/>
    </row>
    <row r="47" spans="3:13" ht="15.75" customHeight="1">
      <c r="C47" s="223"/>
      <c r="D47" s="223"/>
      <c r="E47" s="2"/>
      <c r="F47" s="2"/>
      <c r="L47" s="2"/>
      <c r="M47" s="2"/>
    </row>
    <row r="48" spans="3:13" ht="15.75" customHeight="1">
      <c r="C48" s="2"/>
      <c r="D48" s="2"/>
      <c r="E48" s="2"/>
      <c r="F48" s="2"/>
      <c r="L48" s="2"/>
      <c r="M48" s="2"/>
    </row>
    <row r="49" spans="3:13" ht="15.75" customHeight="1">
      <c r="C49" s="2"/>
      <c r="D49" s="2"/>
      <c r="E49" s="2"/>
      <c r="F49" s="2"/>
      <c r="L49" s="2"/>
      <c r="M49" s="2"/>
    </row>
    <row r="50" spans="3:13" ht="12.75" customHeight="1">
      <c r="C50" s="2"/>
      <c r="D50" s="2"/>
      <c r="E50" s="2"/>
      <c r="F50" s="2"/>
      <c r="L50" s="2"/>
      <c r="M50" s="2"/>
    </row>
    <row r="51" spans="7:10" ht="12.75" customHeight="1">
      <c r="G51" s="1"/>
      <c r="H51" s="1"/>
      <c r="I51" s="1"/>
      <c r="J51" s="1"/>
    </row>
    <row r="52" spans="3:13" ht="12.75" customHeight="1">
      <c r="C52" s="2"/>
      <c r="D52" s="2"/>
      <c r="E52" s="2"/>
      <c r="F52" s="2"/>
      <c r="L52" s="2"/>
      <c r="M52" s="2"/>
    </row>
    <row r="53" spans="3:13" ht="12.75" customHeight="1">
      <c r="C53" s="2"/>
      <c r="D53" s="2"/>
      <c r="E53" s="2"/>
      <c r="F53" s="2"/>
      <c r="L53" s="2"/>
      <c r="M53" s="2"/>
    </row>
    <row r="54" spans="3:13" ht="12.75" customHeight="1">
      <c r="C54" s="2"/>
      <c r="D54" s="2"/>
      <c r="E54" s="2"/>
      <c r="F54" s="2"/>
      <c r="L54" s="2"/>
      <c r="M54" s="2"/>
    </row>
    <row r="55" spans="3:13" ht="12.75" customHeight="1">
      <c r="C55" s="2"/>
      <c r="D55" s="2"/>
      <c r="E55" s="2"/>
      <c r="F55" s="2"/>
      <c r="L55" s="2"/>
      <c r="M55" s="2"/>
    </row>
    <row r="56" spans="2:34" s="2" customFormat="1" ht="14.25" customHeight="1">
      <c r="B56" s="1"/>
      <c r="K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s="2" customFormat="1" ht="12.75" customHeight="1">
      <c r="B57" s="1"/>
      <c r="K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s="2" customFormat="1" ht="12.75" customHeight="1">
      <c r="B58" s="1"/>
      <c r="K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s="2" customFormat="1" ht="12.75">
      <c r="B60" s="1"/>
      <c r="K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s="2" customFormat="1" ht="12.75">
      <c r="B61" s="1"/>
      <c r="K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s="2" customFormat="1" ht="12.75">
      <c r="B62" s="1"/>
      <c r="K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 s="2" customFormat="1" ht="12.75">
      <c r="B63" s="1"/>
      <c r="K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 s="2" customFormat="1" ht="12.75">
      <c r="B64" s="1"/>
      <c r="K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s="2" customFormat="1" ht="12.75">
      <c r="B66" s="1"/>
      <c r="K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s="2" customFormat="1" ht="12.75">
      <c r="B67" s="1"/>
      <c r="K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s="2" customFormat="1" ht="12.75">
      <c r="B68" s="1"/>
      <c r="K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s="2" customFormat="1" ht="12.75">
      <c r="B69" s="1"/>
      <c r="K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s="2" customFormat="1" ht="12.75">
      <c r="B70" s="1"/>
      <c r="K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3:13" ht="12.75">
      <c r="C72" s="2"/>
      <c r="D72" s="2"/>
      <c r="E72" s="2"/>
      <c r="F72" s="2"/>
      <c r="L72" s="2"/>
      <c r="M72" s="2"/>
    </row>
    <row r="73" spans="3:13" ht="12.75">
      <c r="C73" s="2"/>
      <c r="D73" s="2"/>
      <c r="E73" s="2"/>
      <c r="F73" s="2"/>
      <c r="L73" s="2"/>
      <c r="M73" s="2"/>
    </row>
    <row r="74" spans="3:13" ht="12.75">
      <c r="C74" s="2"/>
      <c r="D74" s="2"/>
      <c r="E74" s="2"/>
      <c r="F74" s="2"/>
      <c r="L74" s="2"/>
      <c r="M74" s="2"/>
    </row>
    <row r="75" spans="3:13" ht="12.75">
      <c r="C75" s="2"/>
      <c r="D75" s="2"/>
      <c r="E75" s="2"/>
      <c r="F75" s="2"/>
      <c r="L75" s="2"/>
      <c r="M75" s="2"/>
    </row>
    <row r="76" spans="3:13" ht="12.75">
      <c r="C76" s="2"/>
      <c r="D76" s="2"/>
      <c r="E76" s="2"/>
      <c r="F76" s="2"/>
      <c r="L76" s="2"/>
      <c r="M76" s="2"/>
    </row>
    <row r="77" spans="3:13" ht="12.75">
      <c r="C77" s="2"/>
      <c r="D77" s="2"/>
      <c r="E77" s="2"/>
      <c r="F77" s="2"/>
      <c r="L77" s="2"/>
      <c r="M77" s="2"/>
    </row>
    <row r="78" spans="3:13" ht="12.75">
      <c r="C78" s="2"/>
      <c r="D78" s="2"/>
      <c r="E78" s="2"/>
      <c r="F78" s="2"/>
      <c r="L78" s="2"/>
      <c r="M78" s="2"/>
    </row>
    <row r="79" spans="7:10" ht="12.75">
      <c r="G79" s="1"/>
      <c r="H79" s="1"/>
      <c r="I79" s="1"/>
      <c r="J79" s="1"/>
    </row>
    <row r="80" spans="3:13" ht="12.75">
      <c r="C80" s="2"/>
      <c r="D80" s="2"/>
      <c r="E80" s="2"/>
      <c r="F80" s="2"/>
      <c r="L80" s="2"/>
      <c r="M80" s="2"/>
    </row>
    <row r="81" spans="3:13" ht="12.75" customHeight="1">
      <c r="C81" s="2"/>
      <c r="D81" s="2"/>
      <c r="E81" s="2"/>
      <c r="F81" s="2"/>
      <c r="L81" s="2"/>
      <c r="M81" s="2"/>
    </row>
    <row r="82" spans="3:13" ht="12.75" customHeight="1">
      <c r="C82" s="2"/>
      <c r="D82" s="2"/>
      <c r="E82" s="2"/>
      <c r="F82" s="2"/>
      <c r="L82" s="2"/>
      <c r="M82" s="2"/>
    </row>
    <row r="83" spans="3:13" ht="12.75">
      <c r="C83" s="2"/>
      <c r="D83" s="2"/>
      <c r="E83" s="2"/>
      <c r="F83" s="2"/>
      <c r="L83" s="2"/>
      <c r="M83" s="2"/>
    </row>
    <row r="84" spans="3:13" ht="12.75">
      <c r="C84" s="2"/>
      <c r="D84" s="2"/>
      <c r="E84" s="2"/>
      <c r="F84" s="2"/>
      <c r="L84" s="2"/>
      <c r="M84" s="2"/>
    </row>
    <row r="85" spans="7:10" ht="12.75">
      <c r="G85" s="1"/>
      <c r="H85" s="1"/>
      <c r="I85" s="1"/>
      <c r="J85" s="1"/>
    </row>
    <row r="86" spans="3:13" ht="12.75">
      <c r="C86" s="2"/>
      <c r="D86" s="2"/>
      <c r="E86" s="2"/>
      <c r="F86" s="2"/>
      <c r="L86" s="2"/>
      <c r="M86" s="2"/>
    </row>
    <row r="87" spans="3:13" ht="12.75">
      <c r="C87" s="2"/>
      <c r="D87" s="2"/>
      <c r="E87" s="2"/>
      <c r="F87" s="2"/>
      <c r="L87" s="2"/>
      <c r="M87" s="2"/>
    </row>
    <row r="88" spans="7:10" ht="12.75">
      <c r="G88" s="1"/>
      <c r="H88" s="1"/>
      <c r="I88" s="1"/>
      <c r="J88" s="1"/>
    </row>
    <row r="89" spans="3:13" ht="12.75">
      <c r="C89" s="2"/>
      <c r="D89" s="2"/>
      <c r="E89" s="2"/>
      <c r="F89" s="2"/>
      <c r="L89" s="2"/>
      <c r="M89" s="2"/>
    </row>
    <row r="90" spans="3:13" ht="12.75">
      <c r="C90" s="2"/>
      <c r="D90" s="2"/>
      <c r="E90" s="2"/>
      <c r="F90" s="2"/>
      <c r="L90" s="2"/>
      <c r="M90" s="2"/>
    </row>
    <row r="91" spans="7:10" ht="12.75">
      <c r="G91" s="1"/>
      <c r="H91" s="1"/>
      <c r="I91" s="1"/>
      <c r="J91" s="1"/>
    </row>
    <row r="92" spans="3:13" ht="12.75">
      <c r="C92" s="2"/>
      <c r="D92" s="2"/>
      <c r="E92" s="2"/>
      <c r="F92" s="2"/>
      <c r="L92" s="2"/>
      <c r="M92" s="2"/>
    </row>
    <row r="93" spans="7:10" ht="12.75">
      <c r="G93" s="1"/>
      <c r="H93" s="1"/>
      <c r="I93" s="1"/>
      <c r="J93" s="1"/>
    </row>
    <row r="94" spans="3:13" ht="12.75">
      <c r="C94" s="2"/>
      <c r="D94" s="2"/>
      <c r="E94" s="2"/>
      <c r="F94" s="2"/>
      <c r="L94" s="2"/>
      <c r="M94" s="2"/>
    </row>
    <row r="95" spans="7:10" ht="12.75">
      <c r="G95" s="1"/>
      <c r="H95" s="1"/>
      <c r="I95" s="1"/>
      <c r="J95" s="1"/>
    </row>
    <row r="96" spans="7:10" ht="12.75">
      <c r="G96" s="1"/>
      <c r="H96" s="1"/>
      <c r="I96" s="1"/>
      <c r="J96" s="1"/>
    </row>
    <row r="97" spans="7:10" ht="12.75">
      <c r="G97" s="1"/>
      <c r="H97" s="1"/>
      <c r="I97" s="1"/>
      <c r="J97" s="1"/>
    </row>
    <row r="98" spans="7:10" ht="12.75">
      <c r="G98" s="1"/>
      <c r="H98" s="1"/>
      <c r="I98" s="1"/>
      <c r="J98" s="1"/>
    </row>
    <row r="99" spans="7:10" ht="12.75">
      <c r="G99" s="1"/>
      <c r="H99" s="1"/>
      <c r="I99" s="1"/>
      <c r="J99" s="1"/>
    </row>
    <row r="100" spans="7:10" ht="12.75">
      <c r="G100" s="1"/>
      <c r="H100" s="1"/>
      <c r="I100" s="1"/>
      <c r="J100" s="1"/>
    </row>
    <row r="101" spans="7:10" ht="12.75">
      <c r="G101" s="1"/>
      <c r="H101" s="1"/>
      <c r="I101" s="1"/>
      <c r="J101" s="1"/>
    </row>
    <row r="102" spans="7:10" ht="12.75">
      <c r="G102" s="1"/>
      <c r="H102" s="1"/>
      <c r="I102" s="1"/>
      <c r="J102" s="1"/>
    </row>
    <row r="103" spans="7:10" ht="12.75">
      <c r="G103" s="1"/>
      <c r="H103" s="1"/>
      <c r="I103" s="1"/>
      <c r="J103" s="1"/>
    </row>
    <row r="104" spans="7:10" ht="12.75">
      <c r="G104" s="1"/>
      <c r="H104" s="1"/>
      <c r="I104" s="1"/>
      <c r="J104" s="1"/>
    </row>
    <row r="105" spans="7:10" ht="12.75">
      <c r="G105" s="1"/>
      <c r="H105" s="1"/>
      <c r="I105" s="1"/>
      <c r="J105" s="1"/>
    </row>
    <row r="106" spans="7:10" ht="12.75">
      <c r="G106" s="1"/>
      <c r="H106" s="1"/>
      <c r="I106" s="1"/>
      <c r="J106" s="1"/>
    </row>
    <row r="107" spans="7:10" ht="12.75">
      <c r="G107" s="1"/>
      <c r="H107" s="1"/>
      <c r="I107" s="1"/>
      <c r="J107" s="1"/>
    </row>
    <row r="108" spans="7:10" ht="12.75">
      <c r="G108" s="1"/>
      <c r="H108" s="1"/>
      <c r="I108" s="1"/>
      <c r="J10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8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8" width="20.7109375" style="1" customWidth="1"/>
    <col min="9" max="10" width="20.7109375" style="2" customWidth="1"/>
    <col min="11" max="11" width="5.7109375" style="1" customWidth="1"/>
    <col min="12" max="12" width="17.7109375" style="1" customWidth="1"/>
    <col min="13" max="14" width="20.7109375" style="2" customWidth="1"/>
    <col min="15" max="27" width="17.7109375" style="1" customWidth="1"/>
    <col min="28" max="32" width="17.7109375" style="1" hidden="1" customWidth="1"/>
    <col min="33" max="16384" width="9.140625" style="1" customWidth="1"/>
  </cols>
  <sheetData>
    <row r="1" ht="12.75">
      <c r="C1" s="79"/>
    </row>
    <row r="2" spans="2:14" ht="15.75" customHeight="1">
      <c r="B2" s="84"/>
      <c r="C2" s="84"/>
      <c r="D2" s="84"/>
      <c r="E2" s="84"/>
      <c r="F2" s="84"/>
      <c r="G2" s="37"/>
      <c r="H2" s="37"/>
      <c r="I2" s="37"/>
      <c r="J2" s="37"/>
      <c r="K2" s="6"/>
      <c r="M2" s="37"/>
      <c r="N2" s="37"/>
    </row>
    <row r="3" spans="2:8" ht="12.75">
      <c r="B3" s="2"/>
      <c r="C3" s="2"/>
      <c r="D3" s="45"/>
      <c r="E3" s="2"/>
      <c r="F3" s="45"/>
      <c r="G3" s="2"/>
      <c r="H3" s="2"/>
    </row>
    <row r="4" spans="2:23" ht="75.75" customHeight="1">
      <c r="B4" s="96" t="s">
        <v>163</v>
      </c>
      <c r="C4" s="87" t="s">
        <v>310</v>
      </c>
      <c r="D4" s="87" t="s">
        <v>310</v>
      </c>
      <c r="E4" s="87" t="s">
        <v>292</v>
      </c>
      <c r="F4" s="87" t="s">
        <v>100</v>
      </c>
      <c r="G4" s="88" t="s">
        <v>312</v>
      </c>
      <c r="H4" s="88" t="s">
        <v>313</v>
      </c>
      <c r="I4" s="88" t="s">
        <v>294</v>
      </c>
      <c r="J4" s="88" t="s">
        <v>293</v>
      </c>
      <c r="K4" s="89"/>
      <c r="M4" s="88" t="s">
        <v>301</v>
      </c>
      <c r="N4" s="88" t="s">
        <v>302</v>
      </c>
      <c r="R4" s="3"/>
      <c r="S4" s="3"/>
      <c r="T4" s="3"/>
      <c r="U4" s="3"/>
      <c r="V4" s="3"/>
      <c r="W4" s="3"/>
    </row>
    <row r="5" spans="2:23" ht="12" customHeight="1">
      <c r="B5" s="83"/>
      <c r="C5" s="140" t="s">
        <v>162</v>
      </c>
      <c r="D5" s="140" t="s">
        <v>162</v>
      </c>
      <c r="E5" s="140" t="s">
        <v>162</v>
      </c>
      <c r="F5" s="140" t="s">
        <v>162</v>
      </c>
      <c r="G5" s="138" t="s">
        <v>124</v>
      </c>
      <c r="H5" s="138" t="s">
        <v>162</v>
      </c>
      <c r="I5" s="138" t="s">
        <v>124</v>
      </c>
      <c r="J5" s="138" t="s">
        <v>162</v>
      </c>
      <c r="K5" s="46"/>
      <c r="M5" s="138" t="s">
        <v>162</v>
      </c>
      <c r="N5" s="138" t="s">
        <v>162</v>
      </c>
      <c r="R5" s="3"/>
      <c r="S5" s="3"/>
      <c r="T5" s="3"/>
      <c r="U5" s="3"/>
      <c r="V5" s="3"/>
      <c r="W5" s="3"/>
    </row>
    <row r="6" spans="2:23" ht="12" customHeight="1" thickBot="1">
      <c r="B6" s="141"/>
      <c r="C6" s="142"/>
      <c r="D6" s="143"/>
      <c r="E6" s="143"/>
      <c r="F6" s="143"/>
      <c r="G6" s="144"/>
      <c r="H6" s="144"/>
      <c r="I6" s="144"/>
      <c r="J6" s="144"/>
      <c r="K6" s="46"/>
      <c r="M6" s="144"/>
      <c r="N6" s="144"/>
      <c r="R6" s="3"/>
      <c r="S6" s="3"/>
      <c r="T6" s="3"/>
      <c r="U6" s="3"/>
      <c r="V6" s="3"/>
      <c r="W6" s="3"/>
    </row>
    <row r="7" spans="2:14" ht="12.75">
      <c r="B7" s="97" t="s">
        <v>164</v>
      </c>
      <c r="C7" s="98">
        <v>19825</v>
      </c>
      <c r="D7" s="98">
        <v>18505</v>
      </c>
      <c r="E7" s="98">
        <f aca="true" t="shared" si="0" ref="E7:E26">C7-M7</f>
        <v>4776</v>
      </c>
      <c r="F7" s="98">
        <f aca="true" t="shared" si="1" ref="F7:F26">D7-N7</f>
        <v>4367</v>
      </c>
      <c r="G7" s="99">
        <f>_xlfn.IFERROR(C7/D7-1,"")</f>
        <v>0.07133207241286144</v>
      </c>
      <c r="H7" s="94">
        <f>C7-D7</f>
        <v>1320</v>
      </c>
      <c r="I7" s="99">
        <f>_xlfn.IFERROR(E7/F7-1,"")</f>
        <v>0.09365697275017171</v>
      </c>
      <c r="J7" s="94">
        <f>E7-F7</f>
        <v>409</v>
      </c>
      <c r="K7" s="47"/>
      <c r="M7" s="94">
        <v>15049</v>
      </c>
      <c r="N7" s="94">
        <v>14138</v>
      </c>
    </row>
    <row r="8" spans="2:14" ht="12.75">
      <c r="B8" s="40" t="s">
        <v>165</v>
      </c>
      <c r="C8" s="43">
        <v>18615</v>
      </c>
      <c r="D8" s="43">
        <v>17310</v>
      </c>
      <c r="E8" s="43">
        <f t="shared" si="0"/>
        <v>4439</v>
      </c>
      <c r="F8" s="43">
        <f t="shared" si="1"/>
        <v>4098</v>
      </c>
      <c r="G8" s="50">
        <f aca="true" t="shared" si="2" ref="G8:G26">_xlfn.IFERROR(C8/D8-1,"")</f>
        <v>0.07538994800693244</v>
      </c>
      <c r="H8" s="47">
        <f aca="true" t="shared" si="3" ref="H8:H26">C8-D8</f>
        <v>1305</v>
      </c>
      <c r="I8" s="50">
        <f aca="true" t="shared" si="4" ref="I8:I26">_xlfn.IFERROR(E8/F8-1,"")</f>
        <v>0.08321132259638842</v>
      </c>
      <c r="J8" s="47">
        <f aca="true" t="shared" si="5" ref="J8:J26">E8-F8</f>
        <v>341</v>
      </c>
      <c r="K8" s="47"/>
      <c r="M8" s="47">
        <v>14176</v>
      </c>
      <c r="N8" s="47">
        <v>13212</v>
      </c>
    </row>
    <row r="9" spans="2:36" ht="12.75">
      <c r="B9" s="40" t="s">
        <v>166</v>
      </c>
      <c r="C9" s="43">
        <v>1087</v>
      </c>
      <c r="D9" s="43">
        <v>968</v>
      </c>
      <c r="E9" s="43">
        <f t="shared" si="0"/>
        <v>301</v>
      </c>
      <c r="F9" s="43">
        <f t="shared" si="1"/>
        <v>239</v>
      </c>
      <c r="G9" s="50">
        <f>_xlfn.IFERROR(C9/D9-1,"")</f>
        <v>0.12293388429752072</v>
      </c>
      <c r="H9" s="47">
        <f t="shared" si="3"/>
        <v>119</v>
      </c>
      <c r="I9" s="50">
        <f t="shared" si="4"/>
        <v>0.2594142259414225</v>
      </c>
      <c r="J9" s="47">
        <f t="shared" si="5"/>
        <v>62</v>
      </c>
      <c r="K9" s="94"/>
      <c r="M9" s="47">
        <v>786</v>
      </c>
      <c r="N9" s="47">
        <v>729</v>
      </c>
      <c r="R9" s="3"/>
      <c r="S9" s="3"/>
      <c r="T9" s="3"/>
      <c r="U9" s="3"/>
      <c r="V9" s="3"/>
      <c r="W9" s="3"/>
      <c r="AJ9" s="3"/>
    </row>
    <row r="10" spans="2:36" ht="12.75">
      <c r="B10" s="40" t="s">
        <v>167</v>
      </c>
      <c r="C10" s="43">
        <v>52</v>
      </c>
      <c r="D10" s="43">
        <v>170</v>
      </c>
      <c r="E10" s="43">
        <f t="shared" si="0"/>
        <v>13</v>
      </c>
      <c r="F10" s="43">
        <f t="shared" si="1"/>
        <v>10</v>
      </c>
      <c r="G10" s="50">
        <f t="shared" si="2"/>
        <v>-0.6941176470588235</v>
      </c>
      <c r="H10" s="47">
        <f t="shared" si="3"/>
        <v>-118</v>
      </c>
      <c r="I10" s="50">
        <f t="shared" si="4"/>
        <v>0.30000000000000004</v>
      </c>
      <c r="J10" s="47">
        <f t="shared" si="5"/>
        <v>3</v>
      </c>
      <c r="K10" s="47"/>
      <c r="M10" s="47">
        <v>39</v>
      </c>
      <c r="N10" s="47">
        <v>160</v>
      </c>
      <c r="AJ10" s="3"/>
    </row>
    <row r="11" spans="2:36" ht="12.75">
      <c r="B11" s="40" t="s">
        <v>168</v>
      </c>
      <c r="C11" s="43">
        <v>25</v>
      </c>
      <c r="D11" s="43">
        <v>25</v>
      </c>
      <c r="E11" s="43">
        <f t="shared" si="0"/>
        <v>8</v>
      </c>
      <c r="F11" s="43">
        <f t="shared" si="1"/>
        <v>9</v>
      </c>
      <c r="G11" s="50">
        <f t="shared" si="2"/>
        <v>0</v>
      </c>
      <c r="H11" s="47">
        <f t="shared" si="3"/>
        <v>0</v>
      </c>
      <c r="I11" s="50">
        <f t="shared" si="4"/>
        <v>-0.11111111111111116</v>
      </c>
      <c r="J11" s="47">
        <f t="shared" si="5"/>
        <v>-1</v>
      </c>
      <c r="K11" s="47"/>
      <c r="M11" s="47">
        <v>17</v>
      </c>
      <c r="N11" s="47">
        <v>16</v>
      </c>
      <c r="AJ11" s="3"/>
    </row>
    <row r="12" spans="2:36" ht="13.5" thickBot="1">
      <c r="B12" s="40" t="s">
        <v>169</v>
      </c>
      <c r="C12" s="43">
        <v>46</v>
      </c>
      <c r="D12" s="43">
        <v>32</v>
      </c>
      <c r="E12" s="43">
        <f t="shared" si="0"/>
        <v>15</v>
      </c>
      <c r="F12" s="43">
        <f t="shared" si="1"/>
        <v>11</v>
      </c>
      <c r="G12" s="50">
        <f t="shared" si="2"/>
        <v>0.4375</v>
      </c>
      <c r="H12" s="47">
        <f t="shared" si="3"/>
        <v>14</v>
      </c>
      <c r="I12" s="50">
        <f t="shared" si="4"/>
        <v>0.36363636363636354</v>
      </c>
      <c r="J12" s="47">
        <f t="shared" si="5"/>
        <v>4</v>
      </c>
      <c r="K12" s="47"/>
      <c r="M12" s="47">
        <v>31</v>
      </c>
      <c r="N12" s="47">
        <v>21</v>
      </c>
      <c r="R12" s="3"/>
      <c r="S12" s="3"/>
      <c r="T12" s="3"/>
      <c r="U12" s="3"/>
      <c r="V12" s="3"/>
      <c r="W12" s="3"/>
      <c r="AI12" s="3"/>
      <c r="AJ12" s="3"/>
    </row>
    <row r="13" spans="2:36" ht="12.75">
      <c r="B13" s="100" t="s">
        <v>170</v>
      </c>
      <c r="C13" s="101">
        <v>5067</v>
      </c>
      <c r="D13" s="101">
        <v>4545</v>
      </c>
      <c r="E13" s="101">
        <f t="shared" si="0"/>
        <v>1299</v>
      </c>
      <c r="F13" s="101">
        <f t="shared" si="1"/>
        <v>1334</v>
      </c>
      <c r="G13" s="102">
        <f t="shared" si="2"/>
        <v>0.11485148514851495</v>
      </c>
      <c r="H13" s="103">
        <f t="shared" si="3"/>
        <v>522</v>
      </c>
      <c r="I13" s="102">
        <f t="shared" si="4"/>
        <v>-0.026236881559220437</v>
      </c>
      <c r="J13" s="103">
        <f t="shared" si="5"/>
        <v>-35</v>
      </c>
      <c r="K13" s="47"/>
      <c r="M13" s="103">
        <v>3768</v>
      </c>
      <c r="N13" s="103">
        <v>3211</v>
      </c>
      <c r="AI13" s="3"/>
      <c r="AJ13" s="3"/>
    </row>
    <row r="14" spans="2:36" ht="12.75">
      <c r="B14" s="40" t="s">
        <v>171</v>
      </c>
      <c r="C14" s="43">
        <v>1303</v>
      </c>
      <c r="D14" s="43">
        <v>1091</v>
      </c>
      <c r="E14" s="43">
        <f t="shared" si="0"/>
        <v>316</v>
      </c>
      <c r="F14" s="43">
        <f t="shared" si="1"/>
        <v>356</v>
      </c>
      <c r="G14" s="50">
        <f t="shared" si="2"/>
        <v>0.19431714023831348</v>
      </c>
      <c r="H14" s="47">
        <f t="shared" si="3"/>
        <v>212</v>
      </c>
      <c r="I14" s="50">
        <f t="shared" si="4"/>
        <v>-0.1123595505617978</v>
      </c>
      <c r="J14" s="47">
        <f t="shared" si="5"/>
        <v>-40</v>
      </c>
      <c r="K14" s="47"/>
      <c r="M14" s="47">
        <v>987</v>
      </c>
      <c r="N14" s="47">
        <v>735</v>
      </c>
      <c r="AI14" s="3"/>
      <c r="AJ14" s="3"/>
    </row>
    <row r="15" spans="2:36" ht="12.75">
      <c r="B15" s="40" t="s">
        <v>172</v>
      </c>
      <c r="C15" s="43">
        <v>64</v>
      </c>
      <c r="D15" s="43">
        <v>61</v>
      </c>
      <c r="E15" s="43">
        <f t="shared" si="0"/>
        <v>19</v>
      </c>
      <c r="F15" s="43">
        <f t="shared" si="1"/>
        <v>11</v>
      </c>
      <c r="G15" s="50">
        <f t="shared" si="2"/>
        <v>0.049180327868852514</v>
      </c>
      <c r="H15" s="47">
        <f t="shared" si="3"/>
        <v>3</v>
      </c>
      <c r="I15" s="50">
        <f t="shared" si="4"/>
        <v>0.7272727272727273</v>
      </c>
      <c r="J15" s="47">
        <f t="shared" si="5"/>
        <v>8</v>
      </c>
      <c r="K15" s="47"/>
      <c r="M15" s="47">
        <v>45</v>
      </c>
      <c r="N15" s="47">
        <v>50</v>
      </c>
      <c r="R15" s="3"/>
      <c r="S15" s="3"/>
      <c r="T15" s="3"/>
      <c r="U15" s="3"/>
      <c r="V15" s="3"/>
      <c r="W15" s="3"/>
      <c r="AI15" s="3"/>
      <c r="AJ15" s="3"/>
    </row>
    <row r="16" spans="2:36" ht="12.75">
      <c r="B16" s="40" t="s">
        <v>173</v>
      </c>
      <c r="C16" s="43">
        <v>910</v>
      </c>
      <c r="D16" s="43">
        <v>804</v>
      </c>
      <c r="E16" s="43">
        <f t="shared" si="0"/>
        <v>144</v>
      </c>
      <c r="F16" s="43">
        <f t="shared" si="1"/>
        <v>128</v>
      </c>
      <c r="G16" s="50">
        <f t="shared" si="2"/>
        <v>0.1318407960199004</v>
      </c>
      <c r="H16" s="47">
        <f t="shared" si="3"/>
        <v>106</v>
      </c>
      <c r="I16" s="50">
        <f t="shared" si="4"/>
        <v>0.125</v>
      </c>
      <c r="J16" s="47">
        <f t="shared" si="5"/>
        <v>16</v>
      </c>
      <c r="K16" s="47"/>
      <c r="M16" s="47">
        <v>766</v>
      </c>
      <c r="N16" s="47">
        <v>676</v>
      </c>
      <c r="AI16" s="3"/>
      <c r="AJ16" s="3"/>
    </row>
    <row r="17" spans="2:36" ht="12.75">
      <c r="B17" s="40" t="s">
        <v>174</v>
      </c>
      <c r="C17" s="43">
        <v>1312</v>
      </c>
      <c r="D17" s="43">
        <v>1276</v>
      </c>
      <c r="E17" s="43">
        <f t="shared" si="0"/>
        <v>411</v>
      </c>
      <c r="F17" s="43">
        <f t="shared" si="1"/>
        <v>402</v>
      </c>
      <c r="G17" s="50">
        <f t="shared" si="2"/>
        <v>0.028213166144200663</v>
      </c>
      <c r="H17" s="47">
        <f t="shared" si="3"/>
        <v>36</v>
      </c>
      <c r="I17" s="50">
        <f t="shared" si="4"/>
        <v>0.02238805970149249</v>
      </c>
      <c r="J17" s="47">
        <f t="shared" si="5"/>
        <v>9</v>
      </c>
      <c r="K17" s="94"/>
      <c r="M17" s="47">
        <v>901</v>
      </c>
      <c r="N17" s="47">
        <v>874</v>
      </c>
      <c r="R17" s="3"/>
      <c r="S17" s="3"/>
      <c r="T17" s="3"/>
      <c r="U17" s="3"/>
      <c r="V17" s="3"/>
      <c r="W17" s="3"/>
      <c r="AI17" s="3"/>
      <c r="AJ17" s="3"/>
    </row>
    <row r="18" spans="2:36" ht="12.75">
      <c r="B18" s="40" t="s">
        <v>175</v>
      </c>
      <c r="C18" s="43"/>
      <c r="D18" s="43"/>
      <c r="E18" s="43">
        <f t="shared" si="0"/>
        <v>0</v>
      </c>
      <c r="F18" s="43">
        <f t="shared" si="1"/>
        <v>0</v>
      </c>
      <c r="G18" s="50">
        <f t="shared" si="2"/>
      </c>
      <c r="H18" s="47">
        <f t="shared" si="3"/>
        <v>0</v>
      </c>
      <c r="I18" s="50">
        <f t="shared" si="4"/>
      </c>
      <c r="J18" s="47">
        <f t="shared" si="5"/>
        <v>0</v>
      </c>
      <c r="K18" s="47"/>
      <c r="M18" s="47"/>
      <c r="N18" s="47"/>
      <c r="AI18" s="3"/>
      <c r="AJ18" s="3"/>
    </row>
    <row r="19" spans="2:36" ht="12.75">
      <c r="B19" s="40" t="s">
        <v>176</v>
      </c>
      <c r="C19" s="43">
        <v>122</v>
      </c>
      <c r="D19" s="43">
        <v>149</v>
      </c>
      <c r="E19" s="43">
        <f t="shared" si="0"/>
        <v>44</v>
      </c>
      <c r="F19" s="43">
        <f t="shared" si="1"/>
        <v>48</v>
      </c>
      <c r="G19" s="50">
        <f t="shared" si="2"/>
        <v>-0.18120805369127513</v>
      </c>
      <c r="H19" s="47">
        <f t="shared" si="3"/>
        <v>-27</v>
      </c>
      <c r="I19" s="50">
        <f t="shared" si="4"/>
        <v>-0.08333333333333337</v>
      </c>
      <c r="J19" s="47">
        <f t="shared" si="5"/>
        <v>-4</v>
      </c>
      <c r="K19" s="94"/>
      <c r="M19" s="47">
        <v>78</v>
      </c>
      <c r="N19" s="47">
        <v>101</v>
      </c>
      <c r="R19" s="3"/>
      <c r="S19" s="3"/>
      <c r="T19" s="3"/>
      <c r="U19" s="3"/>
      <c r="V19" s="3"/>
      <c r="W19" s="3"/>
      <c r="AI19" s="3"/>
      <c r="AJ19" s="3"/>
    </row>
    <row r="20" spans="2:36" ht="12.75">
      <c r="B20" s="40" t="s">
        <v>177</v>
      </c>
      <c r="C20" s="43">
        <v>156</v>
      </c>
      <c r="D20" s="43">
        <v>129</v>
      </c>
      <c r="E20" s="43">
        <f t="shared" si="0"/>
        <v>35</v>
      </c>
      <c r="F20" s="43">
        <f t="shared" si="1"/>
        <v>38</v>
      </c>
      <c r="G20" s="50">
        <f t="shared" si="2"/>
        <v>0.20930232558139528</v>
      </c>
      <c r="H20" s="47">
        <f t="shared" si="3"/>
        <v>27</v>
      </c>
      <c r="I20" s="50">
        <f t="shared" si="4"/>
        <v>-0.07894736842105265</v>
      </c>
      <c r="J20" s="47">
        <f t="shared" si="5"/>
        <v>-3</v>
      </c>
      <c r="K20" s="47"/>
      <c r="M20" s="47">
        <v>121</v>
      </c>
      <c r="N20" s="47">
        <v>91</v>
      </c>
      <c r="AI20" s="3"/>
      <c r="AJ20" s="3"/>
    </row>
    <row r="21" spans="2:36" ht="12.75">
      <c r="B21" s="40" t="s">
        <v>178</v>
      </c>
      <c r="C21" s="43">
        <v>61</v>
      </c>
      <c r="D21" s="43">
        <v>66</v>
      </c>
      <c r="E21" s="43">
        <f t="shared" si="0"/>
        <v>26</v>
      </c>
      <c r="F21" s="43">
        <f t="shared" si="1"/>
        <v>25</v>
      </c>
      <c r="G21" s="50">
        <f t="shared" si="2"/>
        <v>-0.0757575757575758</v>
      </c>
      <c r="H21" s="47">
        <f t="shared" si="3"/>
        <v>-5</v>
      </c>
      <c r="I21" s="50">
        <f t="shared" si="4"/>
        <v>0.040000000000000036</v>
      </c>
      <c r="J21" s="47">
        <f t="shared" si="5"/>
        <v>1</v>
      </c>
      <c r="K21" s="47"/>
      <c r="M21" s="47">
        <v>35</v>
      </c>
      <c r="N21" s="47">
        <v>41</v>
      </c>
      <c r="R21" s="3"/>
      <c r="S21" s="3"/>
      <c r="T21" s="3"/>
      <c r="U21" s="3"/>
      <c r="V21" s="3"/>
      <c r="W21" s="3"/>
      <c r="AI21" s="3"/>
      <c r="AJ21" s="3"/>
    </row>
    <row r="22" spans="2:36" ht="12.75">
      <c r="B22" s="40" t="s">
        <v>179</v>
      </c>
      <c r="C22" s="43">
        <v>606</v>
      </c>
      <c r="D22" s="43">
        <v>528</v>
      </c>
      <c r="E22" s="43">
        <f t="shared" si="0"/>
        <v>168</v>
      </c>
      <c r="F22" s="43">
        <f t="shared" si="1"/>
        <v>164</v>
      </c>
      <c r="G22" s="50">
        <f t="shared" si="2"/>
        <v>0.1477272727272727</v>
      </c>
      <c r="H22" s="47">
        <f t="shared" si="3"/>
        <v>78</v>
      </c>
      <c r="I22" s="50">
        <f t="shared" si="4"/>
        <v>0.024390243902439046</v>
      </c>
      <c r="J22" s="47">
        <f t="shared" si="5"/>
        <v>4</v>
      </c>
      <c r="K22" s="47"/>
      <c r="M22" s="47">
        <v>438</v>
      </c>
      <c r="N22" s="47">
        <v>364</v>
      </c>
      <c r="R22" s="3"/>
      <c r="S22" s="3"/>
      <c r="T22" s="3"/>
      <c r="U22" s="3"/>
      <c r="V22" s="3"/>
      <c r="W22" s="3"/>
      <c r="AI22" s="3"/>
      <c r="AJ22" s="3"/>
    </row>
    <row r="23" spans="2:36" ht="12.75">
      <c r="B23" s="40" t="s">
        <v>180</v>
      </c>
      <c r="C23" s="43">
        <v>96</v>
      </c>
      <c r="D23" s="43">
        <v>81</v>
      </c>
      <c r="E23" s="43">
        <f t="shared" si="0"/>
        <v>41</v>
      </c>
      <c r="F23" s="43">
        <f t="shared" si="1"/>
        <v>31</v>
      </c>
      <c r="G23" s="50">
        <f t="shared" si="2"/>
        <v>0.18518518518518512</v>
      </c>
      <c r="H23" s="47">
        <f t="shared" si="3"/>
        <v>15</v>
      </c>
      <c r="I23" s="50">
        <f t="shared" si="4"/>
        <v>0.32258064516129026</v>
      </c>
      <c r="J23" s="47">
        <f t="shared" si="5"/>
        <v>10</v>
      </c>
      <c r="K23" s="47"/>
      <c r="M23" s="47">
        <v>55</v>
      </c>
      <c r="N23" s="47">
        <v>50</v>
      </c>
      <c r="AI23" s="3"/>
      <c r="AJ23" s="3"/>
    </row>
    <row r="24" spans="2:36" ht="12.75">
      <c r="B24" s="40" t="s">
        <v>181</v>
      </c>
      <c r="C24" s="43">
        <v>170</v>
      </c>
      <c r="D24" s="43">
        <v>166</v>
      </c>
      <c r="E24" s="43">
        <f t="shared" si="0"/>
        <v>64</v>
      </c>
      <c r="F24" s="43">
        <f t="shared" si="1"/>
        <v>63</v>
      </c>
      <c r="G24" s="50">
        <f t="shared" si="2"/>
        <v>0.024096385542168752</v>
      </c>
      <c r="H24" s="47">
        <f t="shared" si="3"/>
        <v>4</v>
      </c>
      <c r="I24" s="50">
        <f t="shared" si="4"/>
        <v>0.015873015873015817</v>
      </c>
      <c r="J24" s="47">
        <f t="shared" si="5"/>
        <v>1</v>
      </c>
      <c r="K24" s="94"/>
      <c r="M24" s="47">
        <v>106</v>
      </c>
      <c r="N24" s="47">
        <v>103</v>
      </c>
      <c r="X24" s="3"/>
      <c r="Y24" s="3"/>
      <c r="Z24" s="3"/>
      <c r="AA24" s="3"/>
      <c r="AB24" s="3"/>
      <c r="AC24" s="3"/>
      <c r="AD24" s="3"/>
      <c r="AE24" s="3"/>
      <c r="AF24" s="3"/>
      <c r="AH24" s="3"/>
      <c r="AI24" s="3"/>
      <c r="AJ24" s="3"/>
    </row>
    <row r="25" spans="2:14" ht="13.5" thickBot="1">
      <c r="B25" s="40" t="s">
        <v>182</v>
      </c>
      <c r="C25" s="43">
        <v>267</v>
      </c>
      <c r="D25" s="43">
        <v>194</v>
      </c>
      <c r="E25" s="43">
        <f t="shared" si="0"/>
        <v>31</v>
      </c>
      <c r="F25" s="43">
        <f t="shared" si="1"/>
        <v>68</v>
      </c>
      <c r="G25" s="50">
        <f t="shared" si="2"/>
        <v>0.37628865979381443</v>
      </c>
      <c r="H25" s="47">
        <f t="shared" si="3"/>
        <v>73</v>
      </c>
      <c r="I25" s="50">
        <f t="shared" si="4"/>
        <v>-0.5441176470588236</v>
      </c>
      <c r="J25" s="47">
        <f t="shared" si="5"/>
        <v>-37</v>
      </c>
      <c r="K25" s="54"/>
      <c r="M25" s="47">
        <v>236</v>
      </c>
      <c r="N25" s="47">
        <v>126</v>
      </c>
    </row>
    <row r="26" spans="2:14" ht="12.75">
      <c r="B26" s="100" t="s">
        <v>183</v>
      </c>
      <c r="C26" s="101">
        <v>24892</v>
      </c>
      <c r="D26" s="101">
        <v>23050</v>
      </c>
      <c r="E26" s="101">
        <f t="shared" si="0"/>
        <v>6075</v>
      </c>
      <c r="F26" s="101">
        <f t="shared" si="1"/>
        <v>5701</v>
      </c>
      <c r="G26" s="102">
        <f t="shared" si="2"/>
        <v>0.07991323210412138</v>
      </c>
      <c r="H26" s="103">
        <f t="shared" si="3"/>
        <v>1842</v>
      </c>
      <c r="I26" s="102">
        <f t="shared" si="4"/>
        <v>0.06560252587265403</v>
      </c>
      <c r="J26" s="103">
        <f t="shared" si="5"/>
        <v>374</v>
      </c>
      <c r="K26" s="47"/>
      <c r="M26" s="103">
        <v>18817</v>
      </c>
      <c r="N26" s="103">
        <v>17349</v>
      </c>
    </row>
    <row r="27" spans="9:14" ht="15.75" customHeight="1">
      <c r="I27" s="1"/>
      <c r="J27" s="1"/>
      <c r="M27" s="1"/>
      <c r="N27" s="1"/>
    </row>
    <row r="28" spans="9:14" ht="15.75" customHeight="1">
      <c r="I28" s="1"/>
      <c r="J28" s="1"/>
      <c r="M28" s="1"/>
      <c r="N28" s="1"/>
    </row>
    <row r="29" spans="9:14" ht="12.75" customHeight="1">
      <c r="I29" s="1"/>
      <c r="J29" s="1"/>
      <c r="M29" s="1"/>
      <c r="N29" s="1"/>
    </row>
    <row r="30" spans="9:14" ht="12.75" customHeight="1">
      <c r="I30" s="1"/>
      <c r="J30" s="1"/>
      <c r="M30" s="1"/>
      <c r="N30" s="1"/>
    </row>
    <row r="31" spans="2:36" s="2" customFormat="1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s="2" customFormat="1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s="2" customFormat="1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s="2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s="2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2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s="2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s="2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s="2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s="2" customFormat="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s="2" customFormat="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s="2" customFormat="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s="2" customFormat="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s="2" customFormat="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9:14" ht="12.75">
      <c r="I47" s="1"/>
      <c r="J47" s="1"/>
      <c r="M47" s="1"/>
      <c r="N47" s="1"/>
    </row>
    <row r="48" spans="9:14" ht="12.75">
      <c r="I48" s="1"/>
      <c r="J48" s="1"/>
      <c r="M48" s="1"/>
      <c r="N48" s="1"/>
    </row>
    <row r="49" spans="9:14" ht="12.75">
      <c r="I49" s="1"/>
      <c r="J49" s="1"/>
      <c r="M49" s="1"/>
      <c r="N49" s="1"/>
    </row>
    <row r="50" spans="9:14" ht="12.75">
      <c r="I50" s="1"/>
      <c r="J50" s="1"/>
      <c r="M50" s="1"/>
      <c r="N50" s="1"/>
    </row>
    <row r="51" spans="9:14" ht="12.75">
      <c r="I51" s="1"/>
      <c r="J51" s="1"/>
      <c r="M51" s="1"/>
      <c r="N51" s="1"/>
    </row>
    <row r="52" spans="9:14" ht="12.75">
      <c r="I52" s="1"/>
      <c r="J52" s="1"/>
      <c r="M52" s="1"/>
      <c r="N52" s="1"/>
    </row>
    <row r="53" spans="9:14" ht="12.75">
      <c r="I53" s="1"/>
      <c r="J53" s="1"/>
      <c r="M53" s="1"/>
      <c r="N53" s="1"/>
    </row>
    <row r="54" spans="9:14" ht="12.75">
      <c r="I54" s="1"/>
      <c r="J54" s="1"/>
      <c r="M54" s="1"/>
      <c r="N54" s="1"/>
    </row>
    <row r="55" spans="9:14" ht="12.75">
      <c r="I55" s="1"/>
      <c r="J55" s="1"/>
      <c r="M55" s="1"/>
      <c r="N55" s="1"/>
    </row>
    <row r="56" spans="9:14" ht="12.75" customHeight="1">
      <c r="I56" s="1"/>
      <c r="J56" s="1"/>
      <c r="M56" s="1"/>
      <c r="N56" s="1"/>
    </row>
    <row r="57" spans="9:14" ht="12.75" customHeight="1">
      <c r="I57" s="1"/>
      <c r="J57" s="1"/>
      <c r="M57" s="1"/>
      <c r="N57" s="1"/>
    </row>
    <row r="58" spans="9:14" ht="12.75">
      <c r="I58" s="1"/>
      <c r="J58" s="1"/>
      <c r="M58" s="1"/>
      <c r="N58" s="1"/>
    </row>
    <row r="59" spans="9:14" ht="12.75">
      <c r="I59" s="1"/>
      <c r="J59" s="1"/>
      <c r="M59" s="1"/>
      <c r="N59" s="1"/>
    </row>
    <row r="60" spans="9:14" ht="12.75">
      <c r="I60" s="1"/>
      <c r="J60" s="1"/>
      <c r="M60" s="1"/>
      <c r="N60" s="1"/>
    </row>
    <row r="61" spans="9:14" ht="12.75">
      <c r="I61" s="1"/>
      <c r="J61" s="1"/>
      <c r="M61" s="1"/>
      <c r="N61" s="1"/>
    </row>
    <row r="62" spans="9:14" ht="12.75">
      <c r="I62" s="1"/>
      <c r="J62" s="1"/>
      <c r="M62" s="1"/>
      <c r="N62" s="1"/>
    </row>
    <row r="63" spans="9:14" ht="12.75">
      <c r="I63" s="1"/>
      <c r="J63" s="1"/>
      <c r="M63" s="1"/>
      <c r="N63" s="1"/>
    </row>
    <row r="64" spans="9:14" ht="12.75">
      <c r="I64" s="1"/>
      <c r="J64" s="1"/>
      <c r="M64" s="1"/>
      <c r="N64" s="1"/>
    </row>
    <row r="65" spans="9:14" ht="12.75">
      <c r="I65" s="1"/>
      <c r="J65" s="1"/>
      <c r="M65" s="1"/>
      <c r="N65" s="1"/>
    </row>
    <row r="66" spans="9:14" ht="12.75">
      <c r="I66" s="1"/>
      <c r="J66" s="1"/>
      <c r="M66" s="1"/>
      <c r="N66" s="1"/>
    </row>
    <row r="67" spans="9:14" ht="12.75">
      <c r="I67" s="1"/>
      <c r="J67" s="1"/>
      <c r="M67" s="1"/>
      <c r="N67" s="1"/>
    </row>
    <row r="68" spans="9:14" ht="12.75">
      <c r="I68" s="1"/>
      <c r="J68" s="1"/>
      <c r="M68" s="1"/>
      <c r="N68" s="1"/>
    </row>
    <row r="69" spans="9:14" ht="12.75">
      <c r="I69" s="1"/>
      <c r="J69" s="1"/>
      <c r="M69" s="1"/>
      <c r="N69" s="1"/>
    </row>
    <row r="70" spans="9:14" ht="12.75">
      <c r="I70" s="1"/>
      <c r="J70" s="1"/>
      <c r="M70" s="1"/>
      <c r="N70" s="1"/>
    </row>
    <row r="71" spans="9:14" ht="12.75">
      <c r="I71" s="1"/>
      <c r="J71" s="1"/>
      <c r="M71" s="1"/>
      <c r="N71" s="1"/>
    </row>
    <row r="72" spans="9:14" ht="12.75">
      <c r="I72" s="1"/>
      <c r="J72" s="1"/>
      <c r="M72" s="1"/>
      <c r="N72" s="1"/>
    </row>
    <row r="73" spans="9:14" ht="12.75">
      <c r="I73" s="1"/>
      <c r="J73" s="1"/>
      <c r="M73" s="1"/>
      <c r="N73" s="1"/>
    </row>
    <row r="74" spans="9:14" ht="12.75">
      <c r="I74" s="1"/>
      <c r="J74" s="1"/>
      <c r="M74" s="1"/>
      <c r="N74" s="1"/>
    </row>
    <row r="75" spans="9:14" ht="12.75">
      <c r="I75" s="1"/>
      <c r="J75" s="1"/>
      <c r="M75" s="1"/>
      <c r="N75" s="1"/>
    </row>
    <row r="76" spans="9:14" ht="12.75">
      <c r="I76" s="1"/>
      <c r="J76" s="1"/>
      <c r="M76" s="1"/>
      <c r="N76" s="1"/>
    </row>
    <row r="77" spans="9:14" ht="12.75">
      <c r="I77" s="1"/>
      <c r="J77" s="1"/>
      <c r="M77" s="1"/>
      <c r="N77" s="1"/>
    </row>
    <row r="78" spans="9:14" ht="12.75">
      <c r="I78" s="1"/>
      <c r="J78" s="1"/>
      <c r="M78" s="1"/>
      <c r="N78" s="1"/>
    </row>
    <row r="79" spans="9:14" ht="12.75">
      <c r="I79" s="1"/>
      <c r="J79" s="1"/>
      <c r="M79" s="1"/>
      <c r="N79" s="1"/>
    </row>
    <row r="80" spans="9:14" ht="12.75">
      <c r="I80" s="1"/>
      <c r="J80" s="1"/>
      <c r="M80" s="1"/>
      <c r="N80" s="1"/>
    </row>
    <row r="81" spans="9:14" ht="12.75">
      <c r="I81" s="1"/>
      <c r="J81" s="1"/>
      <c r="M81" s="1"/>
      <c r="N81" s="1"/>
    </row>
    <row r="82" spans="9:14" ht="12.75">
      <c r="I82" s="1"/>
      <c r="J82" s="1"/>
      <c r="M82" s="1"/>
      <c r="N82" s="1"/>
    </row>
    <row r="83" spans="9:14" ht="12.75">
      <c r="I83" s="1"/>
      <c r="J83" s="1"/>
      <c r="M83" s="1"/>
      <c r="N8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1" min="1" max="25" man="1"/>
  </colBreaks>
  <ignoredErrors>
    <ignoredError sqref="H7:H26 I7:I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J10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8" width="20.7109375" style="1" customWidth="1"/>
    <col min="9" max="10" width="20.7109375" style="2" customWidth="1"/>
    <col min="11" max="11" width="5.7109375" style="1" customWidth="1"/>
    <col min="12" max="13" width="20.7109375" style="2" customWidth="1"/>
    <col min="14" max="27" width="17.7109375" style="1" customWidth="1"/>
    <col min="28" max="32" width="17.7109375" style="1" hidden="1" customWidth="1"/>
    <col min="33" max="16384" width="9.140625" style="1" customWidth="1"/>
  </cols>
  <sheetData>
    <row r="1" ht="12.75">
      <c r="C1" s="79"/>
    </row>
    <row r="2" spans="2:13" ht="15.75" customHeight="1">
      <c r="B2" s="84"/>
      <c r="C2" s="84"/>
      <c r="D2" s="84"/>
      <c r="E2" s="84"/>
      <c r="F2" s="84"/>
      <c r="G2" s="37"/>
      <c r="H2" s="37"/>
      <c r="I2" s="37"/>
      <c r="J2" s="37"/>
      <c r="K2" s="6"/>
      <c r="L2" s="37"/>
      <c r="M2" s="37"/>
    </row>
    <row r="3" spans="2:8" ht="12.75">
      <c r="B3" s="2"/>
      <c r="C3" s="2"/>
      <c r="D3" s="2"/>
      <c r="E3" s="2"/>
      <c r="F3" s="2"/>
      <c r="G3" s="45"/>
      <c r="H3" s="45"/>
    </row>
    <row r="4" spans="2:23" ht="75.75" customHeight="1">
      <c r="B4" s="96" t="s">
        <v>184</v>
      </c>
      <c r="C4" s="87" t="s">
        <v>310</v>
      </c>
      <c r="D4" s="87" t="s">
        <v>310</v>
      </c>
      <c r="E4" s="87" t="s">
        <v>292</v>
      </c>
      <c r="F4" s="87" t="s">
        <v>100</v>
      </c>
      <c r="G4" s="88" t="s">
        <v>312</v>
      </c>
      <c r="H4" s="88" t="s">
        <v>313</v>
      </c>
      <c r="I4" s="88" t="s">
        <v>294</v>
      </c>
      <c r="J4" s="88" t="s">
        <v>293</v>
      </c>
      <c r="K4" s="89"/>
      <c r="L4" s="88" t="s">
        <v>279</v>
      </c>
      <c r="M4" s="88" t="s">
        <v>281</v>
      </c>
      <c r="R4" s="3"/>
      <c r="S4" s="3"/>
      <c r="T4" s="3"/>
      <c r="U4" s="3"/>
      <c r="V4" s="3"/>
      <c r="W4" s="3"/>
    </row>
    <row r="5" spans="2:23" ht="12" customHeight="1">
      <c r="B5" s="83"/>
      <c r="C5" s="140" t="s">
        <v>162</v>
      </c>
      <c r="D5" s="140" t="s">
        <v>162</v>
      </c>
      <c r="E5" s="140" t="s">
        <v>162</v>
      </c>
      <c r="F5" s="140" t="s">
        <v>162</v>
      </c>
      <c r="G5" s="138" t="s">
        <v>124</v>
      </c>
      <c r="H5" s="138" t="s">
        <v>162</v>
      </c>
      <c r="I5" s="138" t="s">
        <v>124</v>
      </c>
      <c r="J5" s="138" t="s">
        <v>162</v>
      </c>
      <c r="K5" s="46"/>
      <c r="L5" s="138" t="s">
        <v>162</v>
      </c>
      <c r="M5" s="138" t="s">
        <v>162</v>
      </c>
      <c r="R5" s="3"/>
      <c r="S5" s="3"/>
      <c r="T5" s="3"/>
      <c r="U5" s="3"/>
      <c r="V5" s="3"/>
      <c r="W5" s="3"/>
    </row>
    <row r="6" spans="2:23" ht="12" customHeight="1" thickBot="1">
      <c r="B6" s="141"/>
      <c r="C6" s="142"/>
      <c r="D6" s="142"/>
      <c r="E6" s="142"/>
      <c r="F6" s="143"/>
      <c r="G6" s="144"/>
      <c r="H6" s="144"/>
      <c r="I6" s="144"/>
      <c r="J6" s="144"/>
      <c r="K6" s="46"/>
      <c r="L6" s="144"/>
      <c r="M6" s="144"/>
      <c r="R6" s="3"/>
      <c r="S6" s="3"/>
      <c r="T6" s="3"/>
      <c r="U6" s="3"/>
      <c r="V6" s="3"/>
      <c r="W6" s="3"/>
    </row>
    <row r="7" spans="2:13" ht="12.75">
      <c r="B7" s="97" t="s">
        <v>31</v>
      </c>
      <c r="C7" s="98">
        <v>-13615</v>
      </c>
      <c r="D7" s="98">
        <v>-12873</v>
      </c>
      <c r="E7" s="98">
        <f>C7-L7</f>
        <v>-3073</v>
      </c>
      <c r="F7" s="98">
        <f>D7-M7</f>
        <v>-2754</v>
      </c>
      <c r="G7" s="99">
        <f>_xlfn.IFERROR(C7/D7-1,"")</f>
        <v>0.05764002175095162</v>
      </c>
      <c r="H7" s="94">
        <f>C7-D7</f>
        <v>-742</v>
      </c>
      <c r="I7" s="99">
        <f>_xlfn.IFERROR(E7/F7-1,"")</f>
        <v>0.11583151779230216</v>
      </c>
      <c r="J7" s="94">
        <f aca="true" t="shared" si="0" ref="J7:J24">E7-F7</f>
        <v>-319</v>
      </c>
      <c r="K7" s="47"/>
      <c r="L7" s="94">
        <v>-10542</v>
      </c>
      <c r="M7" s="94">
        <v>-10119</v>
      </c>
    </row>
    <row r="8" spans="2:13" ht="12.75">
      <c r="B8" s="40" t="s">
        <v>185</v>
      </c>
      <c r="C8" s="43">
        <v>-13616</v>
      </c>
      <c r="D8" s="43">
        <v>-12289</v>
      </c>
      <c r="E8" s="43">
        <f aca="true" t="shared" si="1" ref="E8:E28">C8-L8</f>
        <v>-3045</v>
      </c>
      <c r="F8" s="43">
        <f aca="true" t="shared" si="2" ref="F8:F28">D8-M8</f>
        <v>-2620</v>
      </c>
      <c r="G8" s="50">
        <f aca="true" t="shared" si="3" ref="G8:G28">_xlfn.IFERROR(C8/D8-1,"")</f>
        <v>0.10798274879973957</v>
      </c>
      <c r="H8" s="47">
        <f aca="true" t="shared" si="4" ref="H8:H28">C8-D8</f>
        <v>-1327</v>
      </c>
      <c r="I8" s="50">
        <f aca="true" t="shared" si="5" ref="I8:I24">_xlfn.IFERROR(E8/F8-1,"")</f>
        <v>0.1622137404580153</v>
      </c>
      <c r="J8" s="47">
        <f t="shared" si="0"/>
        <v>-425</v>
      </c>
      <c r="K8" s="47"/>
      <c r="L8" s="47">
        <v>-10571</v>
      </c>
      <c r="M8" s="47">
        <v>-9669</v>
      </c>
    </row>
    <row r="9" spans="2:36" ht="13.5" thickBot="1">
      <c r="B9" s="40" t="s">
        <v>197</v>
      </c>
      <c r="C9" s="43">
        <v>1</v>
      </c>
      <c r="D9" s="43">
        <v>-584</v>
      </c>
      <c r="E9" s="43">
        <f t="shared" si="1"/>
        <v>-28</v>
      </c>
      <c r="F9" s="43">
        <f t="shared" si="2"/>
        <v>-134</v>
      </c>
      <c r="G9" s="50">
        <f t="shared" si="3"/>
        <v>-1.0017123287671232</v>
      </c>
      <c r="H9" s="47">
        <f t="shared" si="4"/>
        <v>585</v>
      </c>
      <c r="I9" s="50">
        <f t="shared" si="5"/>
        <v>-0.791044776119403</v>
      </c>
      <c r="J9" s="47">
        <f t="shared" si="0"/>
        <v>106</v>
      </c>
      <c r="K9" s="94"/>
      <c r="L9" s="47">
        <v>29</v>
      </c>
      <c r="M9" s="47">
        <v>-450</v>
      </c>
      <c r="R9" s="3"/>
      <c r="S9" s="3"/>
      <c r="T9" s="3"/>
      <c r="U9" s="3"/>
      <c r="V9" s="3"/>
      <c r="W9" s="3"/>
      <c r="AJ9" s="3"/>
    </row>
    <row r="10" spans="2:36" ht="12.75">
      <c r="B10" s="100" t="s">
        <v>112</v>
      </c>
      <c r="C10" s="101">
        <v>-1704</v>
      </c>
      <c r="D10" s="101">
        <v>-1664</v>
      </c>
      <c r="E10" s="101">
        <f t="shared" si="1"/>
        <v>-527</v>
      </c>
      <c r="F10" s="101">
        <f t="shared" si="2"/>
        <v>-527</v>
      </c>
      <c r="G10" s="102">
        <f t="shared" si="3"/>
        <v>0.024038461538461453</v>
      </c>
      <c r="H10" s="103">
        <f t="shared" si="4"/>
        <v>-40</v>
      </c>
      <c r="I10" s="102">
        <f t="shared" si="5"/>
        <v>0</v>
      </c>
      <c r="J10" s="103">
        <f t="shared" si="0"/>
        <v>0</v>
      </c>
      <c r="K10" s="47"/>
      <c r="L10" s="103">
        <v>-1177</v>
      </c>
      <c r="M10" s="103">
        <v>-1137</v>
      </c>
      <c r="AJ10" s="3"/>
    </row>
    <row r="11" spans="2:36" ht="12.75">
      <c r="B11" s="40" t="s">
        <v>186</v>
      </c>
      <c r="C11" s="43">
        <v>-489</v>
      </c>
      <c r="D11" s="43">
        <v>-456</v>
      </c>
      <c r="E11" s="43">
        <f t="shared" si="1"/>
        <v>-78</v>
      </c>
      <c r="F11" s="43">
        <f t="shared" si="2"/>
        <v>-69</v>
      </c>
      <c r="G11" s="50">
        <f t="shared" si="3"/>
        <v>0.07236842105263164</v>
      </c>
      <c r="H11" s="47">
        <f t="shared" si="4"/>
        <v>-33</v>
      </c>
      <c r="I11" s="50">
        <f t="shared" si="5"/>
        <v>0.13043478260869557</v>
      </c>
      <c r="J11" s="47">
        <f>E11-F11</f>
        <v>-9</v>
      </c>
      <c r="K11" s="47"/>
      <c r="L11" s="47">
        <v>-411</v>
      </c>
      <c r="M11" s="47">
        <v>-387</v>
      </c>
      <c r="AJ11" s="3"/>
    </row>
    <row r="12" spans="2:36" ht="12.75">
      <c r="B12" s="40" t="s">
        <v>187</v>
      </c>
      <c r="C12" s="43">
        <v>-840</v>
      </c>
      <c r="D12" s="43">
        <v>-843</v>
      </c>
      <c r="E12" s="43">
        <f t="shared" si="1"/>
        <v>-319</v>
      </c>
      <c r="F12" s="43">
        <f t="shared" si="2"/>
        <v>-310</v>
      </c>
      <c r="G12" s="50">
        <f t="shared" si="3"/>
        <v>-0.003558718861209953</v>
      </c>
      <c r="H12" s="47">
        <f t="shared" si="4"/>
        <v>3</v>
      </c>
      <c r="I12" s="50">
        <f t="shared" si="5"/>
        <v>0.029032258064516148</v>
      </c>
      <c r="J12" s="47">
        <f t="shared" si="0"/>
        <v>-9</v>
      </c>
      <c r="K12" s="47"/>
      <c r="L12" s="47">
        <v>-521</v>
      </c>
      <c r="M12" s="47">
        <v>-533</v>
      </c>
      <c r="R12" s="3"/>
      <c r="S12" s="3"/>
      <c r="T12" s="3"/>
      <c r="U12" s="3"/>
      <c r="V12" s="3"/>
      <c r="W12" s="3"/>
      <c r="AI12" s="3"/>
      <c r="AJ12" s="3"/>
    </row>
    <row r="13" spans="2:36" ht="13.5" thickBot="1">
      <c r="B13" s="40" t="s">
        <v>188</v>
      </c>
      <c r="C13" s="43">
        <v>-375</v>
      </c>
      <c r="D13" s="43">
        <v>-365</v>
      </c>
      <c r="E13" s="43">
        <f t="shared" si="1"/>
        <v>-130</v>
      </c>
      <c r="F13" s="43">
        <f t="shared" si="2"/>
        <v>-148</v>
      </c>
      <c r="G13" s="50">
        <f t="shared" si="3"/>
        <v>0.027397260273972712</v>
      </c>
      <c r="H13" s="47">
        <f t="shared" si="4"/>
        <v>-10</v>
      </c>
      <c r="I13" s="50">
        <f t="shared" si="5"/>
        <v>-0.1216216216216216</v>
      </c>
      <c r="J13" s="47">
        <f t="shared" si="0"/>
        <v>18</v>
      </c>
      <c r="K13" s="47"/>
      <c r="L13" s="47">
        <v>-245</v>
      </c>
      <c r="M13" s="47">
        <v>-217</v>
      </c>
      <c r="AI13" s="3"/>
      <c r="AJ13" s="3"/>
    </row>
    <row r="14" spans="2:36" ht="12.75">
      <c r="B14" s="100" t="s">
        <v>16</v>
      </c>
      <c r="C14" s="101">
        <v>-1902</v>
      </c>
      <c r="D14" s="101">
        <v>-1795</v>
      </c>
      <c r="E14" s="101">
        <f t="shared" si="1"/>
        <v>-590</v>
      </c>
      <c r="F14" s="101">
        <f t="shared" si="2"/>
        <v>-611</v>
      </c>
      <c r="G14" s="102">
        <f t="shared" si="3"/>
        <v>0.059610027855153236</v>
      </c>
      <c r="H14" s="103">
        <f t="shared" si="4"/>
        <v>-107</v>
      </c>
      <c r="I14" s="102">
        <f t="shared" si="5"/>
        <v>-0.03436988543371522</v>
      </c>
      <c r="J14" s="103">
        <f t="shared" si="0"/>
        <v>21</v>
      </c>
      <c r="K14" s="47"/>
      <c r="L14" s="103">
        <v>-1312</v>
      </c>
      <c r="M14" s="103">
        <v>-1184</v>
      </c>
      <c r="AI14" s="3"/>
      <c r="AJ14" s="3"/>
    </row>
    <row r="15" spans="2:36" ht="12.75">
      <c r="B15" s="40" t="s">
        <v>189</v>
      </c>
      <c r="C15" s="43">
        <v>-1450</v>
      </c>
      <c r="D15" s="43">
        <v>-1363</v>
      </c>
      <c r="E15" s="43">
        <f t="shared" si="1"/>
        <v>-469</v>
      </c>
      <c r="F15" s="43">
        <f t="shared" si="2"/>
        <v>-501</v>
      </c>
      <c r="G15" s="50">
        <f t="shared" si="3"/>
        <v>0.06382978723404253</v>
      </c>
      <c r="H15" s="47">
        <f t="shared" si="4"/>
        <v>-87</v>
      </c>
      <c r="I15" s="50">
        <f t="shared" si="5"/>
        <v>-0.06387225548902198</v>
      </c>
      <c r="J15" s="47">
        <f t="shared" si="0"/>
        <v>32</v>
      </c>
      <c r="K15" s="47"/>
      <c r="L15" s="47">
        <v>-981</v>
      </c>
      <c r="M15" s="47">
        <v>-862</v>
      </c>
      <c r="R15" s="3"/>
      <c r="S15" s="3"/>
      <c r="T15" s="3"/>
      <c r="U15" s="3"/>
      <c r="V15" s="3"/>
      <c r="W15" s="3"/>
      <c r="AI15" s="3"/>
      <c r="AJ15" s="3"/>
    </row>
    <row r="16" spans="2:36" ht="12.75">
      <c r="B16" s="40" t="s">
        <v>190</v>
      </c>
      <c r="C16" s="43">
        <v>-317</v>
      </c>
      <c r="D16" s="43">
        <v>-292</v>
      </c>
      <c r="E16" s="43">
        <f t="shared" si="1"/>
        <v>-98</v>
      </c>
      <c r="F16" s="43">
        <f t="shared" si="2"/>
        <v>-101</v>
      </c>
      <c r="G16" s="50">
        <f t="shared" si="3"/>
        <v>0.08561643835616439</v>
      </c>
      <c r="H16" s="47">
        <f t="shared" si="4"/>
        <v>-25</v>
      </c>
      <c r="I16" s="50">
        <f t="shared" si="5"/>
        <v>-0.02970297029702973</v>
      </c>
      <c r="J16" s="47">
        <f t="shared" si="0"/>
        <v>3</v>
      </c>
      <c r="K16" s="47"/>
      <c r="L16" s="47">
        <v>-219</v>
      </c>
      <c r="M16" s="47">
        <v>-191</v>
      </c>
      <c r="AI16" s="3"/>
      <c r="AJ16" s="3"/>
    </row>
    <row r="17" spans="2:36" ht="12.75">
      <c r="B17" s="40" t="s">
        <v>198</v>
      </c>
      <c r="C17" s="43">
        <v>6</v>
      </c>
      <c r="D17" s="43">
        <v>14</v>
      </c>
      <c r="E17" s="43">
        <f t="shared" si="1"/>
        <v>-21</v>
      </c>
      <c r="F17" s="43">
        <f t="shared" si="2"/>
        <v>36</v>
      </c>
      <c r="G17" s="50">
        <f t="shared" si="3"/>
        <v>-0.5714285714285714</v>
      </c>
      <c r="H17" s="47">
        <f t="shared" si="4"/>
        <v>-8</v>
      </c>
      <c r="I17" s="50">
        <f t="shared" si="5"/>
        <v>-1.5833333333333335</v>
      </c>
      <c r="J17" s="47">
        <f t="shared" si="0"/>
        <v>-57</v>
      </c>
      <c r="K17" s="94"/>
      <c r="L17" s="47">
        <v>27</v>
      </c>
      <c r="M17" s="47">
        <v>-22</v>
      </c>
      <c r="R17" s="3"/>
      <c r="S17" s="3"/>
      <c r="T17" s="3"/>
      <c r="U17" s="3"/>
      <c r="V17" s="3"/>
      <c r="W17" s="3"/>
      <c r="AI17" s="3"/>
      <c r="AJ17" s="3"/>
    </row>
    <row r="18" spans="2:36" ht="13.5" thickBot="1">
      <c r="B18" s="40" t="s">
        <v>191</v>
      </c>
      <c r="C18" s="43">
        <v>-141</v>
      </c>
      <c r="D18" s="43">
        <v>-154</v>
      </c>
      <c r="E18" s="43">
        <f t="shared" si="1"/>
        <v>-2</v>
      </c>
      <c r="F18" s="43">
        <f t="shared" si="2"/>
        <v>-45</v>
      </c>
      <c r="G18" s="50">
        <f t="shared" si="3"/>
        <v>-0.08441558441558439</v>
      </c>
      <c r="H18" s="47">
        <f t="shared" si="4"/>
        <v>13</v>
      </c>
      <c r="I18" s="50">
        <f t="shared" si="5"/>
        <v>-0.9555555555555556</v>
      </c>
      <c r="J18" s="47">
        <f t="shared" si="0"/>
        <v>43</v>
      </c>
      <c r="K18" s="94"/>
      <c r="L18" s="47">
        <v>-139</v>
      </c>
      <c r="M18" s="47">
        <v>-109</v>
      </c>
      <c r="R18" s="3"/>
      <c r="S18" s="3"/>
      <c r="T18" s="3"/>
      <c r="U18" s="3"/>
      <c r="V18" s="3"/>
      <c r="W18" s="3"/>
      <c r="AI18" s="3"/>
      <c r="AJ18" s="3"/>
    </row>
    <row r="19" spans="2:36" ht="12.75">
      <c r="B19" s="100" t="s">
        <v>113</v>
      </c>
      <c r="C19" s="101">
        <v>-1198</v>
      </c>
      <c r="D19" s="101">
        <v>-924</v>
      </c>
      <c r="E19" s="101">
        <f t="shared" si="1"/>
        <v>-426</v>
      </c>
      <c r="F19" s="101">
        <f t="shared" si="2"/>
        <v>-375</v>
      </c>
      <c r="G19" s="102">
        <f t="shared" si="3"/>
        <v>0.29653679653679643</v>
      </c>
      <c r="H19" s="103">
        <f t="shared" si="4"/>
        <v>-274</v>
      </c>
      <c r="I19" s="102">
        <f t="shared" si="5"/>
        <v>0.1359999999999999</v>
      </c>
      <c r="J19" s="103">
        <f t="shared" si="0"/>
        <v>-51</v>
      </c>
      <c r="K19" s="47"/>
      <c r="L19" s="103">
        <v>-772</v>
      </c>
      <c r="M19" s="103">
        <v>-549</v>
      </c>
      <c r="AI19" s="3"/>
      <c r="AJ19" s="3"/>
    </row>
    <row r="20" spans="2:36" ht="12.75">
      <c r="B20" s="40" t="s">
        <v>192</v>
      </c>
      <c r="C20" s="43">
        <v>-130</v>
      </c>
      <c r="D20" s="43">
        <v>-136</v>
      </c>
      <c r="E20" s="43">
        <f t="shared" si="1"/>
        <v>-64</v>
      </c>
      <c r="F20" s="43">
        <f t="shared" si="2"/>
        <v>-60</v>
      </c>
      <c r="G20" s="50">
        <f t="shared" si="3"/>
        <v>-0.044117647058823484</v>
      </c>
      <c r="H20" s="47">
        <f t="shared" si="4"/>
        <v>6</v>
      </c>
      <c r="I20" s="50">
        <f t="shared" si="5"/>
        <v>0.06666666666666665</v>
      </c>
      <c r="J20" s="47">
        <f t="shared" si="0"/>
        <v>-4</v>
      </c>
      <c r="K20" s="47"/>
      <c r="L20" s="47">
        <v>-66</v>
      </c>
      <c r="M20" s="47">
        <v>-76</v>
      </c>
      <c r="R20" s="3"/>
      <c r="S20" s="3"/>
      <c r="T20" s="3"/>
      <c r="U20" s="3"/>
      <c r="V20" s="3"/>
      <c r="W20" s="3"/>
      <c r="AI20" s="3"/>
      <c r="AJ20" s="3"/>
    </row>
    <row r="21" spans="2:36" ht="12.75">
      <c r="B21" s="40" t="s">
        <v>193</v>
      </c>
      <c r="C21" s="43">
        <v>-115</v>
      </c>
      <c r="D21" s="43">
        <v>-129</v>
      </c>
      <c r="E21" s="43">
        <f t="shared" si="1"/>
        <v>-38</v>
      </c>
      <c r="F21" s="43">
        <f t="shared" si="2"/>
        <v>-38</v>
      </c>
      <c r="G21" s="50">
        <f t="shared" si="3"/>
        <v>-0.10852713178294571</v>
      </c>
      <c r="H21" s="47">
        <f t="shared" si="4"/>
        <v>14</v>
      </c>
      <c r="I21" s="50">
        <f t="shared" si="5"/>
        <v>0</v>
      </c>
      <c r="J21" s="47">
        <f t="shared" si="0"/>
        <v>0</v>
      </c>
      <c r="K21" s="47"/>
      <c r="L21" s="47">
        <v>-77</v>
      </c>
      <c r="M21" s="47">
        <v>-91</v>
      </c>
      <c r="R21" s="3"/>
      <c r="S21" s="3"/>
      <c r="T21" s="3"/>
      <c r="U21" s="3"/>
      <c r="V21" s="3"/>
      <c r="W21" s="3"/>
      <c r="AI21" s="3"/>
      <c r="AJ21" s="3"/>
    </row>
    <row r="22" spans="2:36" ht="12.75">
      <c r="B22" s="40" t="s">
        <v>194</v>
      </c>
      <c r="C22" s="43">
        <v>-98</v>
      </c>
      <c r="D22" s="43">
        <v>-65</v>
      </c>
      <c r="E22" s="43">
        <f t="shared" si="1"/>
        <v>-43</v>
      </c>
      <c r="F22" s="43">
        <f t="shared" si="2"/>
        <v>-24</v>
      </c>
      <c r="G22" s="50">
        <f t="shared" si="3"/>
        <v>0.5076923076923077</v>
      </c>
      <c r="H22" s="47">
        <f t="shared" si="4"/>
        <v>-33</v>
      </c>
      <c r="I22" s="50">
        <f t="shared" si="5"/>
        <v>0.7916666666666667</v>
      </c>
      <c r="J22" s="47">
        <f t="shared" si="0"/>
        <v>-19</v>
      </c>
      <c r="K22" s="47"/>
      <c r="L22" s="47">
        <v>-55</v>
      </c>
      <c r="M22" s="47">
        <v>-41</v>
      </c>
      <c r="AI22" s="3"/>
      <c r="AJ22" s="3"/>
    </row>
    <row r="23" spans="2:36" ht="13.5" thickBot="1">
      <c r="B23" s="40" t="s">
        <v>195</v>
      </c>
      <c r="C23" s="43">
        <v>-855</v>
      </c>
      <c r="D23" s="43">
        <v>-594</v>
      </c>
      <c r="E23" s="43">
        <f t="shared" si="1"/>
        <v>-281</v>
      </c>
      <c r="F23" s="43">
        <f t="shared" si="2"/>
        <v>-253</v>
      </c>
      <c r="G23" s="50">
        <f t="shared" si="3"/>
        <v>0.43939393939393945</v>
      </c>
      <c r="H23" s="47">
        <f t="shared" si="4"/>
        <v>-261</v>
      </c>
      <c r="I23" s="50">
        <f t="shared" si="5"/>
        <v>0.11067193675889331</v>
      </c>
      <c r="J23" s="47">
        <f t="shared" si="0"/>
        <v>-28</v>
      </c>
      <c r="K23" s="94"/>
      <c r="L23" s="47">
        <v>-574</v>
      </c>
      <c r="M23" s="47">
        <v>-341</v>
      </c>
      <c r="X23" s="3"/>
      <c r="Y23" s="3"/>
      <c r="Z23" s="3"/>
      <c r="AA23" s="3"/>
      <c r="AB23" s="3"/>
      <c r="AC23" s="3"/>
      <c r="AD23" s="3"/>
      <c r="AE23" s="3"/>
      <c r="AF23" s="3"/>
      <c r="AH23" s="3"/>
      <c r="AI23" s="3"/>
      <c r="AJ23" s="3"/>
    </row>
    <row r="24" spans="2:13" ht="12.75">
      <c r="B24" s="100" t="s">
        <v>199</v>
      </c>
      <c r="C24" s="101">
        <v>-36</v>
      </c>
      <c r="D24" s="101">
        <v>-796</v>
      </c>
      <c r="E24" s="101">
        <f t="shared" si="1"/>
        <v>-13</v>
      </c>
      <c r="F24" s="101">
        <f t="shared" si="2"/>
        <v>-38</v>
      </c>
      <c r="G24" s="102">
        <f t="shared" si="3"/>
        <v>-0.9547738693467337</v>
      </c>
      <c r="H24" s="103">
        <f t="shared" si="4"/>
        <v>760</v>
      </c>
      <c r="I24" s="102">
        <f t="shared" si="5"/>
        <v>-0.6578947368421053</v>
      </c>
      <c r="J24" s="103">
        <f t="shared" si="0"/>
        <v>25</v>
      </c>
      <c r="K24" s="54"/>
      <c r="L24" s="103">
        <v>-23</v>
      </c>
      <c r="M24" s="103">
        <v>-758</v>
      </c>
    </row>
    <row r="25" spans="2:13" ht="12.75">
      <c r="B25" s="40" t="s">
        <v>200</v>
      </c>
      <c r="C25" s="43">
        <v>-151</v>
      </c>
      <c r="D25" s="43">
        <v>-82</v>
      </c>
      <c r="E25" s="43">
        <f t="shared" si="1"/>
        <v>-53</v>
      </c>
      <c r="F25" s="43">
        <f t="shared" si="2"/>
        <v>0</v>
      </c>
      <c r="G25" s="50">
        <f t="shared" si="3"/>
        <v>0.8414634146341464</v>
      </c>
      <c r="H25" s="47">
        <f t="shared" si="4"/>
        <v>-69</v>
      </c>
      <c r="I25" s="50">
        <f>_xlfn.IFERROR(E25/F25-1,"")</f>
      </c>
      <c r="J25" s="47">
        <f>E25-F25</f>
        <v>-53</v>
      </c>
      <c r="L25" s="47">
        <v>-98</v>
      </c>
      <c r="M25" s="47">
        <v>-82</v>
      </c>
    </row>
    <row r="26" spans="2:13" ht="12.75">
      <c r="B26" s="40" t="s">
        <v>196</v>
      </c>
      <c r="C26" s="43">
        <v>116</v>
      </c>
      <c r="D26" s="43">
        <v>-709</v>
      </c>
      <c r="E26" s="43">
        <f t="shared" si="1"/>
        <v>40</v>
      </c>
      <c r="F26" s="43">
        <f t="shared" si="2"/>
        <v>-37</v>
      </c>
      <c r="G26" s="50">
        <f t="shared" si="3"/>
        <v>-1.16361071932299</v>
      </c>
      <c r="H26" s="47">
        <f t="shared" si="4"/>
        <v>825</v>
      </c>
      <c r="I26" s="50">
        <f>_xlfn.IFERROR(E26/F26-1,"")</f>
        <v>-2.081081081081081</v>
      </c>
      <c r="J26" s="47">
        <f>E26-F26</f>
        <v>77</v>
      </c>
      <c r="L26" s="47">
        <v>76</v>
      </c>
      <c r="M26" s="47">
        <v>-672</v>
      </c>
    </row>
    <row r="27" spans="2:13" ht="13.5" thickBot="1">
      <c r="B27" s="40" t="s">
        <v>286</v>
      </c>
      <c r="C27" s="43">
        <v>-1</v>
      </c>
      <c r="D27" s="43">
        <v>-5</v>
      </c>
      <c r="E27" s="43">
        <f t="shared" si="1"/>
        <v>0</v>
      </c>
      <c r="F27" s="43">
        <f t="shared" si="2"/>
        <v>-1</v>
      </c>
      <c r="G27" s="50">
        <f>_xlfn.IFERROR(C27/D27-1,"")</f>
        <v>-0.8</v>
      </c>
      <c r="H27" s="47">
        <f>C27-D27</f>
        <v>4</v>
      </c>
      <c r="I27" s="50">
        <f>_xlfn.IFERROR(E27/F27-1,"")</f>
        <v>-1</v>
      </c>
      <c r="J27" s="47">
        <f>E27-F27</f>
        <v>1</v>
      </c>
      <c r="L27" s="47">
        <v>-1</v>
      </c>
      <c r="M27" s="47">
        <v>-4</v>
      </c>
    </row>
    <row r="28" spans="2:13" ht="12.75">
      <c r="B28" s="100" t="s">
        <v>27</v>
      </c>
      <c r="C28" s="101">
        <v>-18455</v>
      </c>
      <c r="D28" s="101">
        <v>-18052</v>
      </c>
      <c r="E28" s="101">
        <f t="shared" si="1"/>
        <v>-4629</v>
      </c>
      <c r="F28" s="101">
        <f t="shared" si="2"/>
        <v>-4305</v>
      </c>
      <c r="G28" s="102">
        <f t="shared" si="3"/>
        <v>0.02232439618878801</v>
      </c>
      <c r="H28" s="103">
        <f t="shared" si="4"/>
        <v>-403</v>
      </c>
      <c r="I28" s="102">
        <f>_xlfn.IFERROR(E28/F28-1,"")</f>
        <v>0.07526132404181185</v>
      </c>
      <c r="J28" s="103">
        <f>E28-F28</f>
        <v>-324</v>
      </c>
      <c r="L28" s="103">
        <v>-13826</v>
      </c>
      <c r="M28" s="103">
        <v>-13747</v>
      </c>
    </row>
    <row r="29" spans="9:13" ht="15.75" customHeight="1">
      <c r="I29" s="1"/>
      <c r="J29" s="1"/>
      <c r="L29" s="1"/>
      <c r="M29" s="1"/>
    </row>
    <row r="30" spans="9:13" ht="15.75" customHeight="1">
      <c r="I30" s="1"/>
      <c r="J30" s="1"/>
      <c r="L30" s="1"/>
      <c r="M30" s="1"/>
    </row>
    <row r="31" spans="9:13" ht="15.75" customHeight="1">
      <c r="I31" s="1"/>
      <c r="J31" s="1"/>
      <c r="L31" s="1"/>
      <c r="M31" s="1"/>
    </row>
    <row r="32" spans="9:13" ht="15.75" customHeight="1">
      <c r="I32" s="1"/>
      <c r="J32" s="1"/>
      <c r="L32" s="1"/>
      <c r="M32" s="1"/>
    </row>
    <row r="33" spans="9:13" ht="15.75" customHeight="1">
      <c r="I33" s="1"/>
      <c r="J33" s="1"/>
      <c r="L33" s="1"/>
      <c r="M33" s="1"/>
    </row>
    <row r="34" spans="9:13" ht="15.75" customHeight="1">
      <c r="I34" s="1"/>
      <c r="J34" s="1"/>
      <c r="L34" s="1"/>
      <c r="M34" s="1"/>
    </row>
    <row r="35" spans="9:13" ht="15.75" customHeight="1">
      <c r="I35" s="1"/>
      <c r="J35" s="1"/>
      <c r="L35" s="1"/>
      <c r="M35" s="1"/>
    </row>
    <row r="36" spans="9:13" ht="15.75" customHeight="1">
      <c r="I36" s="1"/>
      <c r="J36" s="1"/>
      <c r="L36" s="1"/>
      <c r="M36" s="1"/>
    </row>
    <row r="37" spans="9:13" ht="15.75" customHeight="1">
      <c r="I37" s="1"/>
      <c r="J37" s="1"/>
      <c r="L37" s="1"/>
      <c r="M37" s="1"/>
    </row>
    <row r="38" spans="9:13" ht="15.75" customHeight="1">
      <c r="I38" s="1"/>
      <c r="J38" s="1"/>
      <c r="L38" s="1"/>
      <c r="M38" s="1"/>
    </row>
    <row r="39" spans="9:13" ht="15.75" customHeight="1">
      <c r="I39" s="1"/>
      <c r="J39" s="1"/>
      <c r="L39" s="1"/>
      <c r="M39" s="1"/>
    </row>
    <row r="40" spans="9:13" ht="15.75" customHeight="1">
      <c r="I40" s="1"/>
      <c r="J40" s="1"/>
      <c r="L40" s="1"/>
      <c r="M40" s="1"/>
    </row>
    <row r="41" spans="9:13" ht="15.75" customHeight="1">
      <c r="I41" s="1"/>
      <c r="J41" s="1"/>
      <c r="L41" s="1"/>
      <c r="M41" s="1"/>
    </row>
    <row r="42" spans="9:13" ht="15.75" customHeight="1">
      <c r="I42" s="1"/>
      <c r="J42" s="1"/>
      <c r="L42" s="1"/>
      <c r="M42" s="1"/>
    </row>
    <row r="43" spans="9:13" ht="15.75" customHeight="1">
      <c r="I43" s="1"/>
      <c r="J43" s="1"/>
      <c r="L43" s="1"/>
      <c r="M43" s="1"/>
    </row>
    <row r="44" spans="9:13" ht="15.75" customHeight="1">
      <c r="I44" s="1"/>
      <c r="J44" s="1"/>
      <c r="L44" s="1"/>
      <c r="M44" s="1"/>
    </row>
    <row r="45" spans="9:13" ht="15.75" customHeight="1">
      <c r="I45" s="1"/>
      <c r="J45" s="1"/>
      <c r="L45" s="1"/>
      <c r="M45" s="1"/>
    </row>
    <row r="46" spans="9:13" ht="12.75" customHeight="1">
      <c r="I46" s="1"/>
      <c r="J46" s="1"/>
      <c r="L46" s="1"/>
      <c r="M46" s="1"/>
    </row>
    <row r="47" spans="9:13" ht="12.75" customHeight="1">
      <c r="I47" s="1"/>
      <c r="J47" s="1"/>
      <c r="L47" s="1"/>
      <c r="M47" s="1"/>
    </row>
    <row r="48" spans="9:13" ht="12.75" customHeight="1">
      <c r="I48" s="1"/>
      <c r="J48" s="1"/>
      <c r="L48" s="1"/>
      <c r="M48" s="1"/>
    </row>
    <row r="49" spans="9:13" ht="12.75" customHeight="1">
      <c r="I49" s="1"/>
      <c r="J49" s="1"/>
      <c r="L49" s="1"/>
      <c r="M49" s="1"/>
    </row>
    <row r="50" spans="9:13" ht="12.75" customHeight="1">
      <c r="I50" s="1"/>
      <c r="J50" s="1"/>
      <c r="L50" s="1"/>
      <c r="M50" s="1"/>
    </row>
    <row r="51" spans="9:13" ht="12.75" customHeight="1">
      <c r="I51" s="1"/>
      <c r="J51" s="1"/>
      <c r="L51" s="1"/>
      <c r="M51" s="1"/>
    </row>
    <row r="52" spans="2:36" s="2" customFormat="1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s="2" customFormat="1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s="2" customFormat="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s="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9:13" ht="12.75">
      <c r="I68" s="1"/>
      <c r="J68" s="1"/>
      <c r="L68" s="1"/>
      <c r="M68" s="1"/>
    </row>
    <row r="69" spans="9:13" ht="12.75">
      <c r="I69" s="1"/>
      <c r="J69" s="1"/>
      <c r="L69" s="1"/>
      <c r="M69" s="1"/>
    </row>
    <row r="70" spans="9:13" ht="12.75">
      <c r="I70" s="1"/>
      <c r="J70" s="1"/>
      <c r="L70" s="1"/>
      <c r="M70" s="1"/>
    </row>
    <row r="71" spans="9:13" ht="12.75">
      <c r="I71" s="1"/>
      <c r="J71" s="1"/>
      <c r="L71" s="1"/>
      <c r="M71" s="1"/>
    </row>
    <row r="72" spans="9:13" ht="12.75">
      <c r="I72" s="1"/>
      <c r="J72" s="1"/>
      <c r="L72" s="1"/>
      <c r="M72" s="1"/>
    </row>
    <row r="73" spans="9:13" ht="12.75">
      <c r="I73" s="1"/>
      <c r="J73" s="1"/>
      <c r="L73" s="1"/>
      <c r="M73" s="1"/>
    </row>
    <row r="74" spans="9:13" ht="12.75">
      <c r="I74" s="1"/>
      <c r="J74" s="1"/>
      <c r="L74" s="1"/>
      <c r="M74" s="1"/>
    </row>
    <row r="75" spans="9:13" ht="12.75">
      <c r="I75" s="1"/>
      <c r="J75" s="1"/>
      <c r="L75" s="1"/>
      <c r="M75" s="1"/>
    </row>
    <row r="76" spans="9:13" ht="12.75">
      <c r="I76" s="1"/>
      <c r="J76" s="1"/>
      <c r="L76" s="1"/>
      <c r="M76" s="1"/>
    </row>
    <row r="77" spans="9:13" ht="12.75" customHeight="1">
      <c r="I77" s="1"/>
      <c r="J77" s="1"/>
      <c r="L77" s="1"/>
      <c r="M77" s="1"/>
    </row>
    <row r="78" spans="9:13" ht="12.75" customHeight="1">
      <c r="I78" s="1"/>
      <c r="J78" s="1"/>
      <c r="L78" s="1"/>
      <c r="M78" s="1"/>
    </row>
    <row r="79" spans="9:13" ht="12.75">
      <c r="I79" s="1"/>
      <c r="J79" s="1"/>
      <c r="L79" s="1"/>
      <c r="M79" s="1"/>
    </row>
    <row r="80" spans="9:13" ht="12.75">
      <c r="I80" s="1"/>
      <c r="J80" s="1"/>
      <c r="L80" s="1"/>
      <c r="M80" s="1"/>
    </row>
    <row r="81" spans="9:13" ht="12.75">
      <c r="I81" s="1"/>
      <c r="J81" s="1"/>
      <c r="L81" s="1"/>
      <c r="M81" s="1"/>
    </row>
    <row r="82" spans="9:13" ht="12.75">
      <c r="I82" s="1"/>
      <c r="J82" s="1"/>
      <c r="L82" s="1"/>
      <c r="M82" s="1"/>
    </row>
    <row r="83" spans="9:13" ht="12.75">
      <c r="I83" s="1"/>
      <c r="J83" s="1"/>
      <c r="L83" s="1"/>
      <c r="M83" s="1"/>
    </row>
    <row r="84" spans="9:13" ht="12.75">
      <c r="I84" s="1"/>
      <c r="J84" s="1"/>
      <c r="L84" s="1"/>
      <c r="M84" s="1"/>
    </row>
    <row r="85" spans="9:13" ht="12.75">
      <c r="I85" s="1"/>
      <c r="J85" s="1"/>
      <c r="L85" s="1"/>
      <c r="M85" s="1"/>
    </row>
    <row r="86" spans="9:13" ht="12.75">
      <c r="I86" s="1"/>
      <c r="J86" s="1"/>
      <c r="L86" s="1"/>
      <c r="M86" s="1"/>
    </row>
    <row r="87" spans="9:13" ht="12.75">
      <c r="I87" s="1"/>
      <c r="J87" s="1"/>
      <c r="L87" s="1"/>
      <c r="M87" s="1"/>
    </row>
    <row r="88" spans="9:13" ht="12.75">
      <c r="I88" s="1"/>
      <c r="J88" s="1"/>
      <c r="L88" s="1"/>
      <c r="M88" s="1"/>
    </row>
    <row r="89" spans="9:13" ht="12.75">
      <c r="I89" s="1"/>
      <c r="J89" s="1"/>
      <c r="L89" s="1"/>
      <c r="M89" s="1"/>
    </row>
    <row r="90" spans="9:13" ht="12.75">
      <c r="I90" s="1"/>
      <c r="J90" s="1"/>
      <c r="L90" s="1"/>
      <c r="M90" s="1"/>
    </row>
    <row r="91" spans="9:13" ht="12.75">
      <c r="I91" s="1"/>
      <c r="J91" s="1"/>
      <c r="L91" s="1"/>
      <c r="M91" s="1"/>
    </row>
    <row r="92" spans="9:13" ht="12.75">
      <c r="I92" s="1"/>
      <c r="J92" s="1"/>
      <c r="L92" s="1"/>
      <c r="M92" s="1"/>
    </row>
    <row r="93" spans="9:13" ht="12.75">
      <c r="I93" s="1"/>
      <c r="J93" s="1"/>
      <c r="L93" s="1"/>
      <c r="M93" s="1"/>
    </row>
    <row r="94" spans="9:13" ht="12.75">
      <c r="I94" s="1"/>
      <c r="J94" s="1"/>
      <c r="L94" s="1"/>
      <c r="M94" s="1"/>
    </row>
    <row r="95" spans="9:13" ht="12.75">
      <c r="I95" s="1"/>
      <c r="J95" s="1"/>
      <c r="L95" s="1"/>
      <c r="M95" s="1"/>
    </row>
    <row r="96" spans="9:13" ht="12.75">
      <c r="I96" s="1"/>
      <c r="J96" s="1"/>
      <c r="L96" s="1"/>
      <c r="M96" s="1"/>
    </row>
    <row r="97" spans="9:13" ht="12.75">
      <c r="I97" s="1"/>
      <c r="J97" s="1"/>
      <c r="L97" s="1"/>
      <c r="M97" s="1"/>
    </row>
    <row r="98" spans="9:13" ht="12.75">
      <c r="I98" s="1"/>
      <c r="J98" s="1"/>
      <c r="L98" s="1"/>
      <c r="M98" s="1"/>
    </row>
    <row r="99" spans="9:13" ht="12.75">
      <c r="I99" s="1"/>
      <c r="J99" s="1"/>
      <c r="L99" s="1"/>
      <c r="M99" s="1"/>
    </row>
    <row r="100" spans="9:13" ht="12.75">
      <c r="I100" s="1"/>
      <c r="J100" s="1"/>
      <c r="L100" s="1"/>
      <c r="M100" s="1"/>
    </row>
    <row r="101" spans="9:13" ht="12.75">
      <c r="I101" s="1"/>
      <c r="J101" s="1"/>
      <c r="L101" s="1"/>
      <c r="M101" s="1"/>
    </row>
    <row r="102" spans="9:13" ht="12.75">
      <c r="I102" s="1"/>
      <c r="J102" s="1"/>
      <c r="L102" s="1"/>
      <c r="M102" s="1"/>
    </row>
    <row r="103" spans="9:13" ht="12.75">
      <c r="I103" s="1"/>
      <c r="J103" s="1"/>
      <c r="L103" s="1"/>
      <c r="M103" s="1"/>
    </row>
    <row r="104" spans="9:13" ht="12.75">
      <c r="I104" s="1"/>
      <c r="J104" s="1"/>
      <c r="L104" s="1"/>
      <c r="M10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1" min="1" max="29" man="1"/>
  </colBreaks>
  <ignoredErrors>
    <ignoredError sqref="H6:H26 I7:I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AH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2" spans="2:9" ht="15.75" customHeight="1">
      <c r="B2" s="84"/>
      <c r="C2" s="84"/>
      <c r="D2" s="84"/>
      <c r="E2" s="84"/>
      <c r="F2" s="84"/>
      <c r="G2" s="37"/>
      <c r="H2" s="37"/>
      <c r="I2" s="37"/>
    </row>
    <row r="3" ht="12.75">
      <c r="B3" s="2"/>
    </row>
    <row r="4" spans="2:15" ht="75.75" customHeight="1">
      <c r="B4" s="96" t="s">
        <v>201</v>
      </c>
      <c r="C4" s="87" t="s">
        <v>310</v>
      </c>
      <c r="D4" s="151" t="s">
        <v>315</v>
      </c>
      <c r="E4" s="151" t="s">
        <v>264</v>
      </c>
      <c r="F4" s="89" t="s">
        <v>303</v>
      </c>
      <c r="G4" s="87" t="s">
        <v>314</v>
      </c>
      <c r="H4" s="151" t="s">
        <v>316</v>
      </c>
      <c r="I4" s="151" t="s">
        <v>96</v>
      </c>
      <c r="J4" s="3"/>
      <c r="K4" s="3"/>
      <c r="L4" s="3"/>
      <c r="M4" s="3"/>
      <c r="N4" s="3"/>
      <c r="O4" s="3"/>
    </row>
    <row r="5" spans="2:15" ht="12" customHeight="1">
      <c r="B5" s="83"/>
      <c r="C5" s="140" t="s">
        <v>162</v>
      </c>
      <c r="D5" s="138" t="s">
        <v>162</v>
      </c>
      <c r="E5" s="138" t="s">
        <v>162</v>
      </c>
      <c r="F5" s="137" t="s">
        <v>162</v>
      </c>
      <c r="G5" s="140" t="s">
        <v>162</v>
      </c>
      <c r="H5" s="138" t="s">
        <v>162</v>
      </c>
      <c r="I5" s="138" t="s">
        <v>162</v>
      </c>
      <c r="J5" s="3"/>
      <c r="K5" s="3"/>
      <c r="L5" s="3"/>
      <c r="M5" s="3"/>
      <c r="N5" s="3"/>
      <c r="O5" s="3"/>
    </row>
    <row r="6" spans="2:15" ht="12" customHeight="1" thickBot="1">
      <c r="B6" s="141"/>
      <c r="C6" s="142"/>
      <c r="D6" s="145"/>
      <c r="E6" s="145"/>
      <c r="F6" s="145"/>
      <c r="G6" s="143"/>
      <c r="H6" s="144"/>
      <c r="I6" s="144"/>
      <c r="J6" s="3"/>
      <c r="K6" s="3"/>
      <c r="L6" s="3"/>
      <c r="M6" s="3"/>
      <c r="N6" s="3"/>
      <c r="O6" s="3"/>
    </row>
    <row r="7" spans="2:9" ht="12.75">
      <c r="B7" s="97" t="s">
        <v>44</v>
      </c>
      <c r="C7" s="98">
        <v>-92</v>
      </c>
      <c r="D7" s="146">
        <v>-109</v>
      </c>
      <c r="E7" s="146">
        <v>-86</v>
      </c>
      <c r="F7" s="146">
        <v>31</v>
      </c>
      <c r="G7" s="98">
        <v>-158</v>
      </c>
      <c r="H7" s="146">
        <v>-89</v>
      </c>
      <c r="I7" s="146">
        <v>-261</v>
      </c>
    </row>
    <row r="8" spans="2:9" ht="12.75">
      <c r="B8" s="40" t="s">
        <v>43</v>
      </c>
      <c r="C8" s="43">
        <v>1</v>
      </c>
      <c r="D8" s="47">
        <v>26</v>
      </c>
      <c r="E8" s="47">
        <v>44</v>
      </c>
      <c r="F8" s="47">
        <v>-733</v>
      </c>
      <c r="G8" s="43">
        <v>-595</v>
      </c>
      <c r="H8" s="47">
        <v>-455</v>
      </c>
      <c r="I8" s="47">
        <v>-250</v>
      </c>
    </row>
    <row r="9" spans="2:28" ht="12.75">
      <c r="B9" s="40" t="s">
        <v>42</v>
      </c>
      <c r="C9" s="43">
        <v>1</v>
      </c>
      <c r="D9" s="47">
        <v>29</v>
      </c>
      <c r="E9" s="47">
        <v>45</v>
      </c>
      <c r="F9" s="47">
        <v>-696</v>
      </c>
      <c r="G9" s="43">
        <v>-584</v>
      </c>
      <c r="H9" s="47">
        <v>-450</v>
      </c>
      <c r="I9" s="47">
        <v>-248</v>
      </c>
      <c r="J9" s="3"/>
      <c r="K9" s="3"/>
      <c r="L9" s="3"/>
      <c r="M9" s="3"/>
      <c r="N9" s="3"/>
      <c r="O9" s="3"/>
      <c r="AB9" s="3"/>
    </row>
    <row r="10" spans="2:28" ht="12.75">
      <c r="B10" s="40" t="s">
        <v>66</v>
      </c>
      <c r="C10" s="43">
        <v>-93</v>
      </c>
      <c r="D10" s="47">
        <v>-135</v>
      </c>
      <c r="E10" s="47">
        <v>-130</v>
      </c>
      <c r="F10" s="47">
        <v>764</v>
      </c>
      <c r="G10" s="43">
        <v>437</v>
      </c>
      <c r="H10" s="47">
        <v>366</v>
      </c>
      <c r="I10" s="47">
        <v>-11</v>
      </c>
      <c r="AB10" s="3"/>
    </row>
    <row r="11" spans="2:28" ht="12.75">
      <c r="B11" s="40" t="s">
        <v>67</v>
      </c>
      <c r="C11" s="43">
        <v>-92</v>
      </c>
      <c r="D11" s="47">
        <v>-134</v>
      </c>
      <c r="E11" s="47">
        <v>-127</v>
      </c>
      <c r="F11" s="47">
        <v>782</v>
      </c>
      <c r="G11" s="43">
        <v>448</v>
      </c>
      <c r="H11" s="47">
        <v>389</v>
      </c>
      <c r="I11" s="47">
        <v>-1</v>
      </c>
      <c r="AB11" s="3"/>
    </row>
    <row r="12" spans="2:28" ht="13.5" thickBot="1">
      <c r="B12" s="90" t="s">
        <v>41</v>
      </c>
      <c r="C12" s="91">
        <v>66</v>
      </c>
      <c r="D12" s="93">
        <v>100</v>
      </c>
      <c r="E12" s="93">
        <v>57</v>
      </c>
      <c r="F12" s="93">
        <v>-110</v>
      </c>
      <c r="G12" s="91">
        <v>-95</v>
      </c>
      <c r="H12" s="93">
        <v>-90</v>
      </c>
      <c r="I12" s="93">
        <v>-33</v>
      </c>
      <c r="J12" s="3"/>
      <c r="K12" s="3"/>
      <c r="L12" s="3"/>
      <c r="M12" s="3"/>
      <c r="N12" s="3"/>
      <c r="O12" s="3"/>
      <c r="AA12" s="3"/>
      <c r="AB12" s="3"/>
    </row>
    <row r="13" spans="2:28" ht="12.75">
      <c r="B13" s="40" t="s">
        <v>40</v>
      </c>
      <c r="C13" s="43">
        <v>44</v>
      </c>
      <c r="D13" s="47">
        <v>33</v>
      </c>
      <c r="E13" s="47">
        <v>23</v>
      </c>
      <c r="F13" s="47">
        <v>19</v>
      </c>
      <c r="G13" s="43">
        <v>10</v>
      </c>
      <c r="H13" s="47">
        <v>-12</v>
      </c>
      <c r="I13" s="47">
        <v>-23</v>
      </c>
      <c r="AA13" s="3"/>
      <c r="AB13" s="3"/>
    </row>
    <row r="14" spans="2:28" ht="12.75">
      <c r="B14" s="40" t="s">
        <v>39</v>
      </c>
      <c r="C14" s="43">
        <v>22</v>
      </c>
      <c r="D14" s="47">
        <v>67</v>
      </c>
      <c r="E14" s="47">
        <v>34</v>
      </c>
      <c r="F14" s="47">
        <v>-129</v>
      </c>
      <c r="G14" s="43">
        <v>-105</v>
      </c>
      <c r="H14" s="47">
        <v>-78</v>
      </c>
      <c r="I14" s="47">
        <v>-10</v>
      </c>
      <c r="AA14" s="3"/>
      <c r="AB14" s="3"/>
    </row>
    <row r="15" spans="2:28" ht="13.5" thickBot="1">
      <c r="B15" s="90" t="s">
        <v>47</v>
      </c>
      <c r="C15" s="91">
        <v>-32</v>
      </c>
      <c r="D15" s="93">
        <v>-19</v>
      </c>
      <c r="E15" s="93">
        <v>-6</v>
      </c>
      <c r="F15" s="93">
        <v>59</v>
      </c>
      <c r="G15" s="91">
        <v>6</v>
      </c>
      <c r="H15" s="93">
        <v>79</v>
      </c>
      <c r="I15" s="93">
        <v>-3</v>
      </c>
      <c r="J15" s="3"/>
      <c r="K15" s="3"/>
      <c r="L15" s="3"/>
      <c r="M15" s="3"/>
      <c r="N15" s="3"/>
      <c r="O15" s="3"/>
      <c r="AA15" s="3"/>
      <c r="AB15" s="3"/>
    </row>
    <row r="16" spans="2:28" ht="12.75">
      <c r="B16" s="40" t="s">
        <v>40</v>
      </c>
      <c r="C16" s="43">
        <v>121</v>
      </c>
      <c r="D16" s="47">
        <v>129</v>
      </c>
      <c r="E16" s="47">
        <v>138</v>
      </c>
      <c r="F16" s="47">
        <v>-23</v>
      </c>
      <c r="G16" s="43">
        <v>5</v>
      </c>
      <c r="H16" s="47">
        <v>33</v>
      </c>
      <c r="I16" s="47">
        <v>75</v>
      </c>
      <c r="AA16" s="3"/>
      <c r="AB16" s="3"/>
    </row>
    <row r="17" spans="2:28" ht="12.75">
      <c r="B17" s="40" t="s">
        <v>39</v>
      </c>
      <c r="C17" s="43">
        <v>-153</v>
      </c>
      <c r="D17" s="47">
        <v>-148</v>
      </c>
      <c r="E17" s="47">
        <v>-144</v>
      </c>
      <c r="F17" s="47">
        <v>82</v>
      </c>
      <c r="G17" s="43">
        <v>1</v>
      </c>
      <c r="H17" s="47">
        <v>46</v>
      </c>
      <c r="I17" s="47">
        <v>-78</v>
      </c>
      <c r="J17" s="3"/>
      <c r="K17" s="3"/>
      <c r="L17" s="3"/>
      <c r="M17" s="3"/>
      <c r="N17" s="3"/>
      <c r="O17" s="3"/>
      <c r="AA17" s="3"/>
      <c r="AB17" s="3"/>
    </row>
    <row r="18" spans="2:28" ht="13.5" thickBot="1">
      <c r="B18" s="90" t="s">
        <v>38</v>
      </c>
      <c r="C18" s="91">
        <v>-52</v>
      </c>
      <c r="D18" s="93">
        <v>-93</v>
      </c>
      <c r="E18" s="93">
        <v>-74</v>
      </c>
      <c r="F18" s="93">
        <v>119</v>
      </c>
      <c r="G18" s="91">
        <v>100</v>
      </c>
      <c r="H18" s="93">
        <v>106</v>
      </c>
      <c r="I18" s="93">
        <v>20</v>
      </c>
      <c r="J18" s="3"/>
      <c r="K18" s="3"/>
      <c r="L18" s="3"/>
      <c r="M18" s="3"/>
      <c r="N18" s="3"/>
      <c r="O18" s="3"/>
      <c r="AA18" s="3"/>
      <c r="AB18" s="3"/>
    </row>
    <row r="19" spans="2:28" ht="12.75">
      <c r="B19" s="40" t="s">
        <v>37</v>
      </c>
      <c r="C19" s="43">
        <v>12</v>
      </c>
      <c r="D19" s="47">
        <v>9</v>
      </c>
      <c r="E19" s="47">
        <v>-12</v>
      </c>
      <c r="F19" s="47">
        <v>18</v>
      </c>
      <c r="G19" s="43">
        <v>15</v>
      </c>
      <c r="H19" s="47">
        <v>23</v>
      </c>
      <c r="I19" s="47">
        <v>20</v>
      </c>
      <c r="AA19" s="3"/>
      <c r="AB19" s="3"/>
    </row>
    <row r="20" spans="2:28" ht="12.75">
      <c r="B20" s="40" t="s">
        <v>36</v>
      </c>
      <c r="C20" s="43">
        <v>-64</v>
      </c>
      <c r="D20" s="47">
        <v>-102</v>
      </c>
      <c r="E20" s="47">
        <v>-62</v>
      </c>
      <c r="F20" s="47">
        <v>101</v>
      </c>
      <c r="G20" s="43">
        <v>85</v>
      </c>
      <c r="H20" s="47">
        <v>83</v>
      </c>
      <c r="I20" s="47">
        <v>0</v>
      </c>
      <c r="J20" s="3"/>
      <c r="K20" s="3"/>
      <c r="L20" s="3"/>
      <c r="M20" s="3"/>
      <c r="N20" s="3"/>
      <c r="O20" s="3"/>
      <c r="AA20" s="3"/>
      <c r="AB20" s="3"/>
    </row>
    <row r="21" spans="2:28" ht="13.5" thickBot="1">
      <c r="B21" s="90" t="s">
        <v>35</v>
      </c>
      <c r="C21" s="91">
        <v>-110</v>
      </c>
      <c r="D21" s="93">
        <v>-121</v>
      </c>
      <c r="E21" s="93">
        <v>-109</v>
      </c>
      <c r="F21" s="93">
        <v>99</v>
      </c>
      <c r="G21" s="91">
        <v>-147</v>
      </c>
      <c r="H21" s="93">
        <v>6</v>
      </c>
      <c r="I21" s="93">
        <v>-277</v>
      </c>
      <c r="AA21" s="3"/>
      <c r="AB21" s="3"/>
    </row>
    <row r="22" spans="2:28" ht="15.75" customHeight="1">
      <c r="B22" s="104"/>
      <c r="C22" s="103"/>
      <c r="D22" s="103"/>
      <c r="E22" s="103"/>
      <c r="F22" s="103"/>
      <c r="G22" s="103"/>
      <c r="H22" s="103"/>
      <c r="I22" s="103"/>
      <c r="P22" s="3"/>
      <c r="Q22" s="3"/>
      <c r="R22" s="3"/>
      <c r="S22" s="3"/>
      <c r="T22" s="3"/>
      <c r="U22" s="3"/>
      <c r="V22" s="3"/>
      <c r="W22" s="3"/>
      <c r="X22" s="3"/>
      <c r="Z22" s="3"/>
      <c r="AA22" s="3"/>
      <c r="AB22" s="3"/>
    </row>
    <row r="23" spans="2:9" ht="24.75" customHeight="1">
      <c r="B23" s="96"/>
      <c r="C23" s="87" t="s">
        <v>292</v>
      </c>
      <c r="D23" s="151" t="s">
        <v>280</v>
      </c>
      <c r="E23" s="151" t="s">
        <v>264</v>
      </c>
      <c r="F23" s="89" t="s">
        <v>101</v>
      </c>
      <c r="G23" s="87" t="s">
        <v>100</v>
      </c>
      <c r="H23" s="151" t="s">
        <v>97</v>
      </c>
      <c r="I23" s="151" t="s">
        <v>96</v>
      </c>
    </row>
    <row r="24" spans="2:9" ht="12" customHeight="1">
      <c r="B24" s="83"/>
      <c r="C24" s="140" t="s">
        <v>162</v>
      </c>
      <c r="D24" s="138" t="s">
        <v>162</v>
      </c>
      <c r="E24" s="138" t="s">
        <v>162</v>
      </c>
      <c r="F24" s="137" t="s">
        <v>162</v>
      </c>
      <c r="G24" s="140" t="s">
        <v>162</v>
      </c>
      <c r="H24" s="138" t="s">
        <v>162</v>
      </c>
      <c r="I24" s="138" t="s">
        <v>162</v>
      </c>
    </row>
    <row r="25" spans="2:9" ht="12" customHeight="1" thickBot="1">
      <c r="B25" s="141"/>
      <c r="C25" s="142"/>
      <c r="D25" s="145"/>
      <c r="E25" s="145"/>
      <c r="F25" s="145"/>
      <c r="G25" s="143"/>
      <c r="H25" s="144"/>
      <c r="I25" s="144"/>
    </row>
    <row r="26" spans="2:9" ht="12.75">
      <c r="B26" s="97" t="s">
        <v>44</v>
      </c>
      <c r="C26" s="98">
        <v>17</v>
      </c>
      <c r="D26" s="146">
        <v>-23</v>
      </c>
      <c r="E26" s="146">
        <v>-86</v>
      </c>
      <c r="F26" s="146">
        <v>189</v>
      </c>
      <c r="G26" s="98">
        <v>-69</v>
      </c>
      <c r="H26" s="146">
        <v>172</v>
      </c>
      <c r="I26" s="146">
        <v>-261</v>
      </c>
    </row>
    <row r="27" spans="2:9" ht="12.75">
      <c r="B27" s="40" t="s">
        <v>43</v>
      </c>
      <c r="C27" s="43">
        <v>-25</v>
      </c>
      <c r="D27" s="47">
        <v>-18</v>
      </c>
      <c r="E27" s="47">
        <v>44</v>
      </c>
      <c r="F27" s="47">
        <v>-138</v>
      </c>
      <c r="G27" s="43">
        <v>-140</v>
      </c>
      <c r="H27" s="47">
        <v>-205</v>
      </c>
      <c r="I27" s="47">
        <v>-250</v>
      </c>
    </row>
    <row r="28" spans="2:9" ht="12.75">
      <c r="B28" s="40" t="s">
        <v>42</v>
      </c>
      <c r="C28" s="43">
        <v>-28</v>
      </c>
      <c r="D28" s="47">
        <v>-16</v>
      </c>
      <c r="E28" s="47">
        <v>45</v>
      </c>
      <c r="F28" s="47">
        <v>-112</v>
      </c>
      <c r="G28" s="43">
        <v>-134</v>
      </c>
      <c r="H28" s="47">
        <v>-202</v>
      </c>
      <c r="I28" s="47">
        <v>-248</v>
      </c>
    </row>
    <row r="29" spans="2:34" s="2" customFormat="1" ht="12.75">
      <c r="B29" s="40" t="s">
        <v>66</v>
      </c>
      <c r="C29" s="43">
        <v>42</v>
      </c>
      <c r="D29" s="47">
        <v>-5</v>
      </c>
      <c r="E29" s="47">
        <v>-130</v>
      </c>
      <c r="F29" s="47">
        <v>327</v>
      </c>
      <c r="G29" s="43">
        <v>71</v>
      </c>
      <c r="H29" s="47">
        <v>377</v>
      </c>
      <c r="I29" s="47">
        <v>-11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s="2" customFormat="1" ht="12.75">
      <c r="B30" s="40" t="s">
        <v>67</v>
      </c>
      <c r="C30" s="43">
        <v>42</v>
      </c>
      <c r="D30" s="47">
        <v>-7</v>
      </c>
      <c r="E30" s="47">
        <v>-127</v>
      </c>
      <c r="F30" s="47">
        <v>334</v>
      </c>
      <c r="G30" s="43">
        <v>59</v>
      </c>
      <c r="H30" s="47">
        <v>390</v>
      </c>
      <c r="I30" s="47">
        <v>-1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s="2" customFormat="1" ht="13.5" thickBot="1">
      <c r="B31" s="90" t="s">
        <v>41</v>
      </c>
      <c r="C31" s="91">
        <v>-34</v>
      </c>
      <c r="D31" s="93">
        <v>43</v>
      </c>
      <c r="E31" s="93">
        <v>57</v>
      </c>
      <c r="F31" s="93">
        <v>-15</v>
      </c>
      <c r="G31" s="91">
        <v>-5</v>
      </c>
      <c r="H31" s="93">
        <v>-57</v>
      </c>
      <c r="I31" s="93">
        <v>-33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s="2" customFormat="1" ht="12.75">
      <c r="B32" s="40" t="s">
        <v>40</v>
      </c>
      <c r="C32" s="43">
        <v>11</v>
      </c>
      <c r="D32" s="47">
        <v>10</v>
      </c>
      <c r="E32" s="47">
        <v>23</v>
      </c>
      <c r="F32" s="47">
        <v>9</v>
      </c>
      <c r="G32" s="43">
        <v>22</v>
      </c>
      <c r="H32" s="47">
        <v>11</v>
      </c>
      <c r="I32" s="47">
        <v>-23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s="2" customFormat="1" ht="12.75">
      <c r="B33" s="40" t="s">
        <v>39</v>
      </c>
      <c r="C33" s="43">
        <v>-45</v>
      </c>
      <c r="D33" s="47">
        <v>33</v>
      </c>
      <c r="E33" s="47">
        <v>34</v>
      </c>
      <c r="F33" s="47">
        <v>-24</v>
      </c>
      <c r="G33" s="43">
        <v>-27</v>
      </c>
      <c r="H33" s="47">
        <v>-68</v>
      </c>
      <c r="I33" s="47">
        <v>-10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s="2" customFormat="1" ht="13.5" thickBot="1">
      <c r="B34" s="90" t="s">
        <v>47</v>
      </c>
      <c r="C34" s="91">
        <v>-13</v>
      </c>
      <c r="D34" s="93">
        <v>-13</v>
      </c>
      <c r="E34" s="93">
        <v>-6</v>
      </c>
      <c r="F34" s="93">
        <v>53</v>
      </c>
      <c r="G34" s="91">
        <v>-73</v>
      </c>
      <c r="H34" s="93">
        <v>82</v>
      </c>
      <c r="I34" s="93">
        <v>-3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 s="2" customFormat="1" ht="12.75">
      <c r="B35" s="40" t="s">
        <v>40</v>
      </c>
      <c r="C35" s="43">
        <v>-8</v>
      </c>
      <c r="D35" s="47">
        <v>-9</v>
      </c>
      <c r="E35" s="47">
        <v>138</v>
      </c>
      <c r="F35" s="47">
        <v>-28</v>
      </c>
      <c r="G35" s="43">
        <v>-28</v>
      </c>
      <c r="H35" s="47">
        <v>-42</v>
      </c>
      <c r="I35" s="47">
        <v>75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s="2" customFormat="1" ht="12.75">
      <c r="B36" s="40" t="s">
        <v>39</v>
      </c>
      <c r="C36" s="43">
        <v>-5</v>
      </c>
      <c r="D36" s="47">
        <v>-4</v>
      </c>
      <c r="E36" s="47">
        <v>-144</v>
      </c>
      <c r="F36" s="47">
        <v>81</v>
      </c>
      <c r="G36" s="43">
        <v>-45</v>
      </c>
      <c r="H36" s="47">
        <v>124</v>
      </c>
      <c r="I36" s="47">
        <v>-78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s="2" customFormat="1" ht="13.5" thickBot="1">
      <c r="B37" s="90" t="s">
        <v>38</v>
      </c>
      <c r="C37" s="91">
        <v>41</v>
      </c>
      <c r="D37" s="93">
        <v>-19</v>
      </c>
      <c r="E37" s="93">
        <v>-74</v>
      </c>
      <c r="F37" s="93">
        <v>19</v>
      </c>
      <c r="G37" s="91">
        <v>-6</v>
      </c>
      <c r="H37" s="93">
        <v>86</v>
      </c>
      <c r="I37" s="93">
        <v>20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s="2" customFormat="1" ht="12.75">
      <c r="B38" s="40" t="s">
        <v>37</v>
      </c>
      <c r="C38" s="43">
        <v>3</v>
      </c>
      <c r="D38" s="47">
        <v>21</v>
      </c>
      <c r="E38" s="47">
        <v>-12</v>
      </c>
      <c r="F38" s="47">
        <v>3</v>
      </c>
      <c r="G38" s="43">
        <v>-8</v>
      </c>
      <c r="H38" s="47">
        <v>3</v>
      </c>
      <c r="I38" s="47">
        <v>20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4" s="2" customFormat="1" ht="12.75">
      <c r="B39" s="40" t="s">
        <v>36</v>
      </c>
      <c r="C39" s="43">
        <v>38</v>
      </c>
      <c r="D39" s="47">
        <v>-40</v>
      </c>
      <c r="E39" s="47">
        <v>-62</v>
      </c>
      <c r="F39" s="47">
        <v>16</v>
      </c>
      <c r="G39" s="43">
        <v>2</v>
      </c>
      <c r="H39" s="47">
        <v>83</v>
      </c>
      <c r="I39" s="47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s="2" customFormat="1" ht="13.5" thickBot="1">
      <c r="B40" s="90" t="s">
        <v>35</v>
      </c>
      <c r="C40" s="91">
        <v>11</v>
      </c>
      <c r="D40" s="93">
        <v>-12</v>
      </c>
      <c r="E40" s="93">
        <v>-109</v>
      </c>
      <c r="F40" s="93">
        <v>246</v>
      </c>
      <c r="G40" s="91">
        <v>-153</v>
      </c>
      <c r="H40" s="93">
        <v>283</v>
      </c>
      <c r="I40" s="93">
        <v>-277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4" ht="21">
      <c r="B44" s="95"/>
    </row>
    <row r="50" ht="12.75" customHeight="1"/>
    <row r="5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I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7.00390625" style="152" bestFit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12.75">
      <c r="C1" s="2"/>
    </row>
    <row r="2" spans="2:17" ht="15.75" customHeight="1">
      <c r="B2" s="36"/>
      <c r="C2" s="36"/>
      <c r="D2" s="36"/>
      <c r="E2" s="36"/>
      <c r="F2" s="36"/>
      <c r="G2" s="36"/>
      <c r="H2" s="37"/>
      <c r="I2" s="73"/>
      <c r="J2" s="6"/>
      <c r="K2" s="36"/>
      <c r="L2" s="36"/>
      <c r="M2" s="36"/>
      <c r="N2" s="36"/>
      <c r="O2" s="36"/>
      <c r="P2" s="37"/>
      <c r="Q2" s="37"/>
    </row>
    <row r="3" spans="2:3" ht="12.75">
      <c r="B3" s="2"/>
      <c r="C3" s="2"/>
    </row>
    <row r="4" spans="2:22" ht="75.75" customHeight="1">
      <c r="B4" s="85" t="s">
        <v>308</v>
      </c>
      <c r="C4" s="88" t="s">
        <v>230</v>
      </c>
      <c r="D4" s="88" t="s">
        <v>231</v>
      </c>
      <c r="E4" s="88" t="s">
        <v>21</v>
      </c>
      <c r="F4" s="88" t="s">
        <v>33</v>
      </c>
      <c r="G4" s="151" t="s">
        <v>15</v>
      </c>
      <c r="H4" s="151" t="s">
        <v>22</v>
      </c>
      <c r="I4" s="87" t="s">
        <v>27</v>
      </c>
      <c r="J4" s="88" t="s">
        <v>312</v>
      </c>
      <c r="K4" s="88" t="s">
        <v>230</v>
      </c>
      <c r="L4" s="88" t="s">
        <v>231</v>
      </c>
      <c r="M4" s="88" t="s">
        <v>21</v>
      </c>
      <c r="N4" s="88" t="s">
        <v>33</v>
      </c>
      <c r="O4" s="151" t="s">
        <v>15</v>
      </c>
      <c r="P4" s="151" t="s">
        <v>22</v>
      </c>
      <c r="Q4" s="87" t="s">
        <v>27</v>
      </c>
      <c r="R4" s="3"/>
      <c r="S4" s="3"/>
      <c r="T4" s="3"/>
      <c r="U4" s="3"/>
      <c r="V4" s="3"/>
    </row>
    <row r="5" spans="2:22" ht="12" customHeight="1">
      <c r="B5" s="83"/>
      <c r="C5" s="138" t="s">
        <v>162</v>
      </c>
      <c r="D5" s="138" t="s">
        <v>162</v>
      </c>
      <c r="E5" s="138" t="s">
        <v>162</v>
      </c>
      <c r="F5" s="138" t="s">
        <v>162</v>
      </c>
      <c r="G5" s="138" t="s">
        <v>162</v>
      </c>
      <c r="H5" s="138" t="s">
        <v>162</v>
      </c>
      <c r="I5" s="140" t="s">
        <v>162</v>
      </c>
      <c r="J5" s="46"/>
      <c r="K5" s="138" t="s">
        <v>124</v>
      </c>
      <c r="L5" s="138" t="s">
        <v>124</v>
      </c>
      <c r="M5" s="138" t="s">
        <v>124</v>
      </c>
      <c r="N5" s="138" t="s">
        <v>124</v>
      </c>
      <c r="O5" s="138" t="s">
        <v>124</v>
      </c>
      <c r="P5" s="138" t="s">
        <v>124</v>
      </c>
      <c r="Q5" s="140" t="s">
        <v>124</v>
      </c>
      <c r="R5" s="3"/>
      <c r="S5" s="3"/>
      <c r="T5" s="3"/>
      <c r="U5" s="3"/>
      <c r="V5" s="3"/>
    </row>
    <row r="6" spans="2:22" ht="12" customHeight="1" thickBot="1">
      <c r="B6" s="141"/>
      <c r="C6" s="144"/>
      <c r="D6" s="144"/>
      <c r="E6" s="144"/>
      <c r="F6" s="144"/>
      <c r="G6" s="144"/>
      <c r="H6" s="144"/>
      <c r="I6" s="171"/>
      <c r="J6" s="46"/>
      <c r="K6" s="144"/>
      <c r="L6" s="144"/>
      <c r="M6" s="144"/>
      <c r="N6" s="144"/>
      <c r="O6" s="144"/>
      <c r="P6" s="144"/>
      <c r="Q6" s="142"/>
      <c r="R6" s="3"/>
      <c r="S6" s="3"/>
      <c r="T6" s="3"/>
      <c r="U6" s="3"/>
      <c r="V6" s="3"/>
    </row>
    <row r="7" spans="2:17" ht="15.75" customHeight="1">
      <c r="B7" s="97" t="s">
        <v>30</v>
      </c>
      <c r="C7" s="47"/>
      <c r="D7" s="47"/>
      <c r="E7" s="47"/>
      <c r="F7" s="47"/>
      <c r="G7" s="47"/>
      <c r="H7" s="47"/>
      <c r="I7" s="172"/>
      <c r="J7" s="47"/>
      <c r="K7" s="47">
        <f>_xlfn.IFERROR(B7/#REF!-1,"")</f>
      </c>
      <c r="L7" s="47">
        <f>_xlfn.IFERROR(C7/#REF!-1,"")</f>
      </c>
      <c r="M7" s="47">
        <f>_xlfn.IFERROR(D7/#REF!-1,"")</f>
      </c>
      <c r="N7" s="47">
        <f>_xlfn.IFERROR(E7/#REF!-1,"")</f>
      </c>
      <c r="O7" s="47">
        <f>_xlfn.IFERROR(F7/#REF!-1,"")</f>
      </c>
      <c r="P7" s="47">
        <f>_xlfn.IFERROR(G7/#REF!-1,"")</f>
      </c>
      <c r="Q7" s="43">
        <f>_xlfn.IFERROR(H7/#REF!-1,"")</f>
      </c>
    </row>
    <row r="8" spans="2:17" ht="15.75" customHeight="1">
      <c r="B8" s="40" t="s">
        <v>17</v>
      </c>
      <c r="C8" s="47">
        <v>2268</v>
      </c>
      <c r="D8" s="47">
        <v>20657</v>
      </c>
      <c r="E8" s="47">
        <v>736</v>
      </c>
      <c r="F8" s="47">
        <v>1140</v>
      </c>
      <c r="G8" s="47">
        <v>91</v>
      </c>
      <c r="H8" s="47">
        <v>0</v>
      </c>
      <c r="I8" s="43">
        <v>24892</v>
      </c>
      <c r="J8" s="47"/>
      <c r="K8" s="116">
        <f aca="true" t="shared" si="0" ref="K8:O13">_xlfn.IFERROR(C8/C36-1,"")</f>
        <v>0.14487632508833914</v>
      </c>
      <c r="L8" s="116">
        <f t="shared" si="0"/>
        <v>0.06638789943730328</v>
      </c>
      <c r="M8" s="116">
        <f t="shared" si="0"/>
        <v>0.08714918759231916</v>
      </c>
      <c r="N8" s="116">
        <f t="shared" si="0"/>
        <v>0.24863088718510395</v>
      </c>
      <c r="O8" s="116">
        <f t="shared" si="0"/>
        <v>-0.15740740740740744</v>
      </c>
      <c r="P8" s="47">
        <v>0</v>
      </c>
      <c r="Q8" s="117">
        <f aca="true" t="shared" si="1" ref="Q8:Q13">_xlfn.IFERROR(I8/I36-1,"")</f>
        <v>0.07991323210412138</v>
      </c>
    </row>
    <row r="9" spans="2:17" ht="15.75" customHeight="1">
      <c r="B9" s="40" t="s">
        <v>18</v>
      </c>
      <c r="C9" s="47">
        <v>2148</v>
      </c>
      <c r="D9" s="47">
        <v>213</v>
      </c>
      <c r="E9" s="47">
        <v>2959</v>
      </c>
      <c r="F9" s="47">
        <v>389</v>
      </c>
      <c r="G9" s="47">
        <v>167</v>
      </c>
      <c r="H9" s="47">
        <v>-5876</v>
      </c>
      <c r="I9" s="43">
        <v>0</v>
      </c>
      <c r="J9" s="47"/>
      <c r="K9" s="116">
        <f t="shared" si="0"/>
        <v>0.24811156304474147</v>
      </c>
      <c r="L9" s="116">
        <f t="shared" si="0"/>
        <v>-0.09745762711864403</v>
      </c>
      <c r="M9" s="116">
        <f t="shared" si="0"/>
        <v>0.048547129695251545</v>
      </c>
      <c r="N9" s="116">
        <f t="shared" si="0"/>
        <v>-0.2604562737642585</v>
      </c>
      <c r="O9" s="116">
        <f t="shared" si="0"/>
        <v>-0.023391812865497075</v>
      </c>
      <c r="P9" s="47">
        <v>0</v>
      </c>
      <c r="Q9" s="117">
        <f t="shared" si="1"/>
      </c>
    </row>
    <row r="10" spans="2:17" ht="15.75" customHeight="1" thickBot="1">
      <c r="B10" s="90" t="s">
        <v>19</v>
      </c>
      <c r="C10" s="93">
        <v>4416</v>
      </c>
      <c r="D10" s="93">
        <v>20870</v>
      </c>
      <c r="E10" s="93">
        <v>3695</v>
      </c>
      <c r="F10" s="93">
        <v>1529</v>
      </c>
      <c r="G10" s="93">
        <v>258</v>
      </c>
      <c r="H10" s="93">
        <v>-5876</v>
      </c>
      <c r="I10" s="91">
        <v>24892</v>
      </c>
      <c r="J10" s="47"/>
      <c r="K10" s="120">
        <f t="shared" si="0"/>
        <v>0.19286871961102103</v>
      </c>
      <c r="L10" s="120">
        <f t="shared" si="0"/>
        <v>0.06441576987810471</v>
      </c>
      <c r="M10" s="120">
        <f t="shared" si="0"/>
        <v>0.056016004572735145</v>
      </c>
      <c r="N10" s="120">
        <f t="shared" si="0"/>
        <v>0.06254343293954134</v>
      </c>
      <c r="O10" s="120">
        <f t="shared" si="0"/>
        <v>-0.07526881720430112</v>
      </c>
      <c r="P10" s="120">
        <f>_xlfn.IFERROR(H10/H38-1,"")</f>
        <v>0.07304601899196483</v>
      </c>
      <c r="Q10" s="121">
        <f t="shared" si="1"/>
        <v>0.07991323210412138</v>
      </c>
    </row>
    <row r="11" spans="2:17" ht="15.75" customHeight="1">
      <c r="B11" s="40" t="s">
        <v>24</v>
      </c>
      <c r="C11" s="47">
        <v>-807</v>
      </c>
      <c r="D11" s="47">
        <v>-154</v>
      </c>
      <c r="E11" s="47">
        <v>-688</v>
      </c>
      <c r="F11" s="47">
        <v>-308</v>
      </c>
      <c r="G11" s="47">
        <v>-40</v>
      </c>
      <c r="H11" s="47">
        <v>1</v>
      </c>
      <c r="I11" s="43">
        <v>-1996</v>
      </c>
      <c r="J11" s="47"/>
      <c r="K11" s="116">
        <f t="shared" si="0"/>
        <v>-0.0073800738007380184</v>
      </c>
      <c r="L11" s="116">
        <f t="shared" si="0"/>
        <v>-0.006451612903225823</v>
      </c>
      <c r="M11" s="116">
        <f t="shared" si="0"/>
        <v>0.0014556040756914523</v>
      </c>
      <c r="N11" s="116">
        <f t="shared" si="0"/>
        <v>0.18918918918918926</v>
      </c>
      <c r="O11" s="116">
        <f t="shared" si="0"/>
        <v>-0.04761904761904767</v>
      </c>
      <c r="P11" s="116">
        <f>_xlfn.IFERROR(H11/H39-1,"")</f>
      </c>
      <c r="Q11" s="117">
        <f t="shared" si="1"/>
        <v>0.020449897750511203</v>
      </c>
    </row>
    <row r="12" spans="2:17" ht="15.75" customHeight="1">
      <c r="B12" s="40" t="s">
        <v>2</v>
      </c>
      <c r="C12" s="47">
        <v>-262.8</v>
      </c>
      <c r="D12" s="47">
        <v>-17225.5</v>
      </c>
      <c r="E12" s="47">
        <v>-179.3</v>
      </c>
      <c r="F12" s="47">
        <v>-560</v>
      </c>
      <c r="G12" s="47">
        <v>-49.5</v>
      </c>
      <c r="H12" s="47">
        <v>2958.4</v>
      </c>
      <c r="I12" s="43">
        <v>-15319</v>
      </c>
      <c r="J12" s="47"/>
      <c r="K12" s="116">
        <f t="shared" si="0"/>
        <v>0.07003257328990231</v>
      </c>
      <c r="L12" s="116">
        <f t="shared" si="0"/>
        <v>0.06672652960118897</v>
      </c>
      <c r="M12" s="116">
        <f t="shared" si="0"/>
        <v>0.2743425728500357</v>
      </c>
      <c r="N12" s="116">
        <f t="shared" si="0"/>
        <v>-0.12074108965300667</v>
      </c>
      <c r="O12" s="116">
        <f t="shared" si="0"/>
        <v>-0.008016032064128265</v>
      </c>
      <c r="P12" s="116">
        <f>_xlfn.IFERROR(H12/H40-1,"")</f>
        <v>0.10211228253175864</v>
      </c>
      <c r="Q12" s="117">
        <f t="shared" si="1"/>
        <v>0.053808265918221077</v>
      </c>
    </row>
    <row r="13" spans="2:35" ht="15.75" customHeight="1">
      <c r="B13" s="40" t="s">
        <v>16</v>
      </c>
      <c r="C13" s="47">
        <v>-556.3</v>
      </c>
      <c r="D13" s="47">
        <v>-223.3</v>
      </c>
      <c r="E13" s="47">
        <v>-815.8</v>
      </c>
      <c r="F13" s="47">
        <v>-147.5</v>
      </c>
      <c r="G13" s="47">
        <v>-160.5</v>
      </c>
      <c r="H13" s="47">
        <v>2</v>
      </c>
      <c r="I13" s="43">
        <v>-1901</v>
      </c>
      <c r="J13" s="47"/>
      <c r="K13" s="116">
        <f t="shared" si="0"/>
        <v>-0.13483670295489902</v>
      </c>
      <c r="L13" s="116">
        <f t="shared" si="0"/>
        <v>0.06536259541984735</v>
      </c>
      <c r="M13" s="116">
        <f t="shared" si="0"/>
        <v>0.231024596348272</v>
      </c>
      <c r="N13" s="116">
        <f t="shared" si="0"/>
        <v>0.19047619047619047</v>
      </c>
      <c r="O13" s="116">
        <f t="shared" si="0"/>
        <v>0.014538558786346467</v>
      </c>
      <c r="P13" s="116">
        <f>_xlfn.IFERROR(H13/H41-1,"")</f>
        <v>0</v>
      </c>
      <c r="Q13" s="117">
        <f t="shared" si="1"/>
        <v>0.05881697671827979</v>
      </c>
      <c r="R13" s="3"/>
      <c r="S13" s="3"/>
      <c r="T13" s="3"/>
      <c r="U13" s="3"/>
      <c r="V13" s="3"/>
      <c r="AI13" s="3"/>
    </row>
    <row r="14" spans="2:35" ht="15.75" customHeight="1">
      <c r="B14" s="40" t="s">
        <v>25</v>
      </c>
      <c r="C14" s="47">
        <v>-430</v>
      </c>
      <c r="D14" s="47">
        <v>-3192.8</v>
      </c>
      <c r="E14" s="47">
        <v>-133.10000000000002</v>
      </c>
      <c r="F14" s="47">
        <v>-124.3</v>
      </c>
      <c r="G14" s="47">
        <v>-161.7</v>
      </c>
      <c r="H14" s="47">
        <v>2843.8</v>
      </c>
      <c r="I14" s="43">
        <v>-1198.1000000000004</v>
      </c>
      <c r="J14" s="47"/>
      <c r="K14" s="116">
        <f aca="true" t="shared" si="2" ref="K14:Q14">_xlfn.IFERROR(C14/C42-1,"")</f>
        <v>0.10002558199027889</v>
      </c>
      <c r="L14" s="116">
        <f t="shared" si="2"/>
        <v>0.11734033245844278</v>
      </c>
      <c r="M14" s="116">
        <f t="shared" si="2"/>
        <v>0.10000000000000009</v>
      </c>
      <c r="N14" s="116">
        <f t="shared" si="2"/>
        <v>0.04103852596314894</v>
      </c>
      <c r="O14" s="116">
        <f t="shared" si="2"/>
        <v>-0.07915717539863332</v>
      </c>
      <c r="P14" s="116">
        <f t="shared" si="2"/>
        <v>0.037845334111893836</v>
      </c>
      <c r="Q14" s="117">
        <f t="shared" si="2"/>
        <v>0.2962241696418919</v>
      </c>
      <c r="AI14" s="3"/>
    </row>
    <row r="15" spans="2:35" ht="15.75" customHeight="1">
      <c r="B15" s="40" t="s">
        <v>34</v>
      </c>
      <c r="C15" s="47">
        <v>-152</v>
      </c>
      <c r="D15" s="47">
        <v>-217</v>
      </c>
      <c r="E15" s="47">
        <v>-471</v>
      </c>
      <c r="F15" s="47">
        <v>0</v>
      </c>
      <c r="G15" s="47">
        <v>0</v>
      </c>
      <c r="H15" s="47">
        <v>0</v>
      </c>
      <c r="I15" s="43">
        <v>-840</v>
      </c>
      <c r="J15" s="47"/>
      <c r="K15" s="116">
        <f aca="true" t="shared" si="3" ref="K15:Q15">_xlfn.IFERROR(C15/C43-1,"")</f>
        <v>-0.050000000000000044</v>
      </c>
      <c r="L15" s="116">
        <f t="shared" si="3"/>
        <v>0.05339805825242716</v>
      </c>
      <c r="M15" s="116">
        <f t="shared" si="3"/>
        <v>0.15441176470588225</v>
      </c>
      <c r="N15" s="116">
        <f t="shared" si="3"/>
      </c>
      <c r="O15" s="116">
        <f t="shared" si="3"/>
      </c>
      <c r="P15" s="116">
        <f t="shared" si="3"/>
      </c>
      <c r="Q15" s="117">
        <f t="shared" si="3"/>
        <v>0.0852713178294573</v>
      </c>
      <c r="AI15" s="3"/>
    </row>
    <row r="16" spans="2:35" ht="15.75" customHeight="1">
      <c r="B16" s="40" t="s">
        <v>120</v>
      </c>
      <c r="C16" s="47">
        <v>-35</v>
      </c>
      <c r="D16" s="49">
        <v>0</v>
      </c>
      <c r="E16" s="47">
        <v>-1</v>
      </c>
      <c r="F16" s="47">
        <v>6</v>
      </c>
      <c r="G16" s="47">
        <v>-6</v>
      </c>
      <c r="H16" s="47">
        <v>0</v>
      </c>
      <c r="I16" s="43">
        <v>-36</v>
      </c>
      <c r="J16" s="47"/>
      <c r="K16" s="116">
        <f aca="true" t="shared" si="4" ref="K16:Q21">_xlfn.IFERROR(C16/C44-1,"")</f>
        <v>-0.9548387096774194</v>
      </c>
      <c r="L16" s="116">
        <f t="shared" si="4"/>
        <v>-1</v>
      </c>
      <c r="M16" s="116">
        <f t="shared" si="4"/>
        <v>0</v>
      </c>
      <c r="N16" s="116">
        <f t="shared" si="4"/>
        <v>-2.2</v>
      </c>
      <c r="O16" s="116">
        <f t="shared" si="4"/>
        <v>-0.5384615384615384</v>
      </c>
      <c r="P16" s="116">
        <f t="shared" si="4"/>
      </c>
      <c r="Q16" s="117">
        <f t="shared" si="4"/>
        <v>-0.9547738693467337</v>
      </c>
      <c r="R16" s="3"/>
      <c r="S16" s="3"/>
      <c r="T16" s="3"/>
      <c r="U16" s="3"/>
      <c r="V16" s="3"/>
      <c r="AI16" s="3"/>
    </row>
    <row r="17" spans="2:35" ht="15.75" customHeight="1">
      <c r="B17" s="40" t="s">
        <v>1</v>
      </c>
      <c r="C17" s="47">
        <v>331.2</v>
      </c>
      <c r="D17" s="47">
        <v>45</v>
      </c>
      <c r="E17" s="47">
        <v>153.9</v>
      </c>
      <c r="F17" s="47">
        <v>1</v>
      </c>
      <c r="G17" s="47">
        <v>0</v>
      </c>
      <c r="H17" s="47">
        <v>75.7</v>
      </c>
      <c r="I17" s="43">
        <v>607</v>
      </c>
      <c r="J17" s="47"/>
      <c r="K17" s="116">
        <f t="shared" si="4"/>
        <v>0.07253886010362676</v>
      </c>
      <c r="L17" s="116">
        <f t="shared" si="4"/>
        <v>0.717557251908397</v>
      </c>
      <c r="M17" s="116">
        <f t="shared" si="4"/>
        <v>0.183846153846154</v>
      </c>
      <c r="N17" s="116">
        <f t="shared" si="4"/>
      </c>
      <c r="O17" s="116">
        <f t="shared" si="4"/>
      </c>
      <c r="P17" s="116">
        <f t="shared" si="4"/>
        <v>0.24917491749174925</v>
      </c>
      <c r="Q17" s="117">
        <f t="shared" si="4"/>
        <v>0.1548706240487061</v>
      </c>
      <c r="AI17" s="3"/>
    </row>
    <row r="18" spans="2:35" ht="15.75" customHeight="1">
      <c r="B18" s="40" t="s">
        <v>70</v>
      </c>
      <c r="C18" s="47">
        <v>-274.3</v>
      </c>
      <c r="D18" s="47">
        <v>-246.3</v>
      </c>
      <c r="E18" s="47">
        <v>-284.9</v>
      </c>
      <c r="F18" s="47">
        <v>-102</v>
      </c>
      <c r="G18" s="47">
        <v>-43.300000000000004</v>
      </c>
      <c r="H18" s="47">
        <v>2.1</v>
      </c>
      <c r="I18" s="43">
        <v>-948.6999999999999</v>
      </c>
      <c r="J18" s="47"/>
      <c r="K18" s="116">
        <f t="shared" si="4"/>
        <v>0.10783521809369945</v>
      </c>
      <c r="L18" s="116">
        <f t="shared" si="4"/>
        <v>-4.07875</v>
      </c>
      <c r="M18" s="116">
        <f t="shared" si="4"/>
        <v>-0.13823351482153656</v>
      </c>
      <c r="N18" s="116">
        <f t="shared" si="4"/>
        <v>-18</v>
      </c>
      <c r="O18" s="116">
        <f t="shared" si="4"/>
        <v>-5.33</v>
      </c>
      <c r="P18" s="116">
        <f t="shared" si="4"/>
        <v>1.1</v>
      </c>
      <c r="Q18" s="117">
        <f t="shared" si="4"/>
        <v>0.9715295095594347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90" t="s">
        <v>6</v>
      </c>
      <c r="C19" s="93">
        <v>-2186.1</v>
      </c>
      <c r="D19" s="93">
        <v>-21213.2</v>
      </c>
      <c r="E19" s="93">
        <v>-2419</v>
      </c>
      <c r="F19" s="93">
        <v>-1234.9</v>
      </c>
      <c r="G19" s="93">
        <v>-461.4</v>
      </c>
      <c r="H19" s="93">
        <v>5882.4</v>
      </c>
      <c r="I19" s="91">
        <v>-21632</v>
      </c>
      <c r="J19" s="53"/>
      <c r="K19" s="120">
        <f t="shared" si="4"/>
        <v>-0.26299642640415344</v>
      </c>
      <c r="L19" s="120">
        <f t="shared" si="4"/>
        <v>0.08939832788973101</v>
      </c>
      <c r="M19" s="120">
        <f t="shared" si="4"/>
        <v>0.08919807285334769</v>
      </c>
      <c r="N19" s="120">
        <f t="shared" si="4"/>
        <v>0.08476809557273368</v>
      </c>
      <c r="O19" s="120">
        <f t="shared" si="4"/>
        <v>0.07452258965999059</v>
      </c>
      <c r="P19" s="120">
        <f t="shared" si="4"/>
        <v>0.07165109034267902</v>
      </c>
      <c r="Q19" s="121">
        <f t="shared" si="4"/>
        <v>0.043099208224435914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90" t="s">
        <v>262</v>
      </c>
      <c r="C20" s="170">
        <v>3037</v>
      </c>
      <c r="D20" s="170">
        <v>-190</v>
      </c>
      <c r="E20" s="170">
        <v>1964</v>
      </c>
      <c r="F20" s="170">
        <v>602</v>
      </c>
      <c r="G20" s="170">
        <v>-163</v>
      </c>
      <c r="H20" s="170">
        <v>6</v>
      </c>
      <c r="I20" s="217">
        <v>5256</v>
      </c>
      <c r="J20" s="47"/>
      <c r="K20" s="120">
        <f t="shared" si="4"/>
        <v>0.9606197546804389</v>
      </c>
      <c r="L20" s="120">
        <f t="shared" si="4"/>
        <v>-1.6551724137931034</v>
      </c>
      <c r="M20" s="120">
        <f t="shared" si="4"/>
        <v>-0.0005089058524172518</v>
      </c>
      <c r="N20" s="120">
        <f t="shared" si="4"/>
        <v>0.07499999999999996</v>
      </c>
      <c r="O20" s="120">
        <f t="shared" si="4"/>
        <v>0.5092592592592593</v>
      </c>
      <c r="P20" s="120">
        <f t="shared" si="4"/>
        <v>-0.5384615384615384</v>
      </c>
      <c r="Q20" s="121">
        <f t="shared" si="4"/>
        <v>0.23120168657765294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90" t="s">
        <v>254</v>
      </c>
      <c r="C21" s="170">
        <v>2230</v>
      </c>
      <c r="D21" s="170">
        <v>-344</v>
      </c>
      <c r="E21" s="170">
        <v>1276</v>
      </c>
      <c r="F21" s="170">
        <v>294</v>
      </c>
      <c r="G21" s="170">
        <v>-203</v>
      </c>
      <c r="H21" s="170">
        <v>7</v>
      </c>
      <c r="I21" s="217">
        <v>3260</v>
      </c>
      <c r="J21" s="47"/>
      <c r="K21" s="120">
        <f t="shared" si="4"/>
        <v>2.029891304347826</v>
      </c>
      <c r="L21" s="120">
        <f t="shared" si="4"/>
        <v>-3.5481481481481483</v>
      </c>
      <c r="M21" s="120">
        <f t="shared" si="4"/>
        <v>-0.0015649452269170805</v>
      </c>
      <c r="N21" s="120">
        <f t="shared" si="4"/>
        <v>-0.023255813953488413</v>
      </c>
      <c r="O21" s="120">
        <f t="shared" si="4"/>
        <v>0.3533333333333333</v>
      </c>
      <c r="P21" s="120">
        <f t="shared" si="4"/>
        <v>-0.46153846153846156</v>
      </c>
      <c r="Q21" s="121">
        <f t="shared" si="4"/>
        <v>0.40942498919152626</v>
      </c>
      <c r="AH21" s="3"/>
      <c r="AI21" s="3"/>
    </row>
    <row r="22" spans="2:35" ht="15.75" customHeight="1">
      <c r="B22" s="40" t="s">
        <v>119</v>
      </c>
      <c r="C22" s="47">
        <v>13</v>
      </c>
      <c r="D22" s="47">
        <v>0</v>
      </c>
      <c r="E22" s="47">
        <v>0</v>
      </c>
      <c r="F22" s="47">
        <v>0</v>
      </c>
      <c r="G22" s="47">
        <v>8</v>
      </c>
      <c r="H22" s="47">
        <v>0</v>
      </c>
      <c r="I22" s="43">
        <v>21</v>
      </c>
      <c r="J22" s="53"/>
      <c r="K22" s="219">
        <f>_xlfn.IFERROR(C22/C50-1,"")</f>
        <v>-1.2166666666666668</v>
      </c>
      <c r="L22" s="219" t="s">
        <v>98</v>
      </c>
      <c r="M22" s="219" t="s">
        <v>98</v>
      </c>
      <c r="N22" s="219" t="s">
        <v>98</v>
      </c>
      <c r="O22" s="219" t="s">
        <v>98</v>
      </c>
      <c r="P22" s="219" t="s">
        <v>98</v>
      </c>
      <c r="Q22" s="117">
        <f>_xlfn.IFERROR(I22/I50-1,"")</f>
        <v>-1.35</v>
      </c>
      <c r="R22" s="3"/>
      <c r="S22" s="3"/>
      <c r="T22" s="3"/>
      <c r="U22" s="3"/>
      <c r="V22" s="3"/>
      <c r="AI22" s="3"/>
    </row>
    <row r="23" spans="2:35" ht="15.75" customHeight="1">
      <c r="B23" s="40" t="s">
        <v>259</v>
      </c>
      <c r="C23" s="47">
        <v>-825</v>
      </c>
      <c r="D23" s="47">
        <v>-70</v>
      </c>
      <c r="E23" s="47">
        <v>-842</v>
      </c>
      <c r="F23" s="47">
        <v>-469</v>
      </c>
      <c r="G23" s="47">
        <v>-75</v>
      </c>
      <c r="H23" s="47">
        <v>-35</v>
      </c>
      <c r="I23" s="43">
        <v>-2316</v>
      </c>
      <c r="J23" s="53"/>
      <c r="K23" s="219">
        <f>_xlfn.IFERROR(C23/C51-1,"")</f>
        <v>-0.11194833153928951</v>
      </c>
      <c r="L23" s="219">
        <f aca="true" t="shared" si="5" ref="L23:O24">_xlfn.IFERROR(D23/D51-1,"")</f>
        <v>1.5925925925925926</v>
      </c>
      <c r="M23" s="219">
        <f t="shared" si="5"/>
        <v>0.05118601747815221</v>
      </c>
      <c r="N23" s="219">
        <f t="shared" si="5"/>
        <v>0.5738255033557047</v>
      </c>
      <c r="O23" s="219">
        <f t="shared" si="5"/>
        <v>0.2295081967213115</v>
      </c>
      <c r="P23" s="219" t="s">
        <v>98</v>
      </c>
      <c r="Q23" s="117">
        <f>_xlfn.IFERROR(I23/I51-1,"")</f>
        <v>0.09193776520509189</v>
      </c>
      <c r="R23" s="3"/>
      <c r="S23" s="3"/>
      <c r="T23" s="3"/>
      <c r="U23" s="3"/>
      <c r="V23" s="3"/>
      <c r="AI23" s="3"/>
    </row>
    <row r="24" spans="2:35" ht="15.75" customHeight="1">
      <c r="B24" s="40" t="s">
        <v>260</v>
      </c>
      <c r="C24" s="47">
        <v>12735</v>
      </c>
      <c r="D24" s="47">
        <v>3735</v>
      </c>
      <c r="E24" s="47">
        <v>12801</v>
      </c>
      <c r="F24" s="47">
        <v>3409</v>
      </c>
      <c r="G24" s="47">
        <v>447</v>
      </c>
      <c r="H24" s="47">
        <v>-198</v>
      </c>
      <c r="I24" s="43">
        <v>32929</v>
      </c>
      <c r="J24" s="53"/>
      <c r="K24" s="219">
        <f>_xlfn.IFERROR(C24/C52-1,"")</f>
        <v>-0.027194255595447303</v>
      </c>
      <c r="L24" s="219">
        <f t="shared" si="5"/>
        <v>-0.025313152400835093</v>
      </c>
      <c r="M24" s="219">
        <f t="shared" si="5"/>
        <v>0.020894808198420822</v>
      </c>
      <c r="N24" s="219">
        <f t="shared" si="5"/>
        <v>-0.020683711577133</v>
      </c>
      <c r="O24" s="219">
        <f t="shared" si="5"/>
        <v>-0.09146341463414631</v>
      </c>
      <c r="P24" s="219">
        <f>_xlfn.IFERROR(H24/H52-1,"")</f>
        <v>-0.12389380530973448</v>
      </c>
      <c r="Q24" s="117">
        <f>_xlfn.IFERROR(I24/I52-1,"")</f>
        <v>-0.008431449305910999</v>
      </c>
      <c r="R24" s="3"/>
      <c r="S24" s="3"/>
      <c r="T24" s="3"/>
      <c r="U24" s="3"/>
      <c r="V24" s="3"/>
      <c r="AI24" s="3"/>
    </row>
    <row r="25" spans="2:35" ht="15.75" customHeight="1">
      <c r="B25" s="40"/>
      <c r="C25" s="47"/>
      <c r="D25" s="47"/>
      <c r="E25" s="47"/>
      <c r="F25" s="47"/>
      <c r="G25" s="47"/>
      <c r="H25" s="47"/>
      <c r="I25" s="43"/>
      <c r="J25" s="53"/>
      <c r="K25" s="219"/>
      <c r="L25" s="219"/>
      <c r="M25" s="219"/>
      <c r="N25" s="219"/>
      <c r="O25" s="219"/>
      <c r="P25" s="219"/>
      <c r="Q25" s="117"/>
      <c r="R25" s="3"/>
      <c r="S25" s="3"/>
      <c r="T25" s="3"/>
      <c r="U25" s="3"/>
      <c r="V25" s="3"/>
      <c r="AI25" s="3"/>
    </row>
    <row r="26" spans="2:35" ht="15.75" customHeight="1">
      <c r="B26" s="38" t="s">
        <v>235</v>
      </c>
      <c r="C26" s="47">
        <v>7015</v>
      </c>
      <c r="D26" s="47">
        <v>2965</v>
      </c>
      <c r="E26" s="47">
        <v>11206</v>
      </c>
      <c r="F26" s="47">
        <v>1801</v>
      </c>
      <c r="G26" s="47">
        <v>1853</v>
      </c>
      <c r="H26" s="47"/>
      <c r="I26" s="43">
        <v>24840</v>
      </c>
      <c r="J26" s="53"/>
      <c r="K26" s="219">
        <f>_xlfn.IFERROR(C26/C54-1,"")</f>
        <v>-0.15165074374168586</v>
      </c>
      <c r="L26" s="219">
        <f>_xlfn.IFERROR(D26/D54-1,"")</f>
        <v>0.0206540447504302</v>
      </c>
      <c r="M26" s="219">
        <f>_xlfn.IFERROR(E26/E54-1,"")</f>
        <v>0.03663274745605927</v>
      </c>
      <c r="N26" s="219">
        <f>_xlfn.IFERROR(F26/F54-1,"")</f>
        <v>-0.08532249873031994</v>
      </c>
      <c r="O26" s="219">
        <f>_xlfn.IFERROR(G26/G54-1,"")</f>
        <v>-0.04138644593895502</v>
      </c>
      <c r="P26" s="219" t="s">
        <v>98</v>
      </c>
      <c r="Q26" s="117">
        <f>_xlfn.IFERROR(I26/I54-1,"")</f>
        <v>-0.04040794251719071</v>
      </c>
      <c r="R26" s="3"/>
      <c r="S26" s="3"/>
      <c r="T26" s="3"/>
      <c r="U26" s="3"/>
      <c r="V26" s="3"/>
      <c r="AI26" s="3"/>
    </row>
    <row r="27" spans="2:35" ht="15.75" customHeight="1">
      <c r="B27" s="40"/>
      <c r="C27" s="47"/>
      <c r="D27" s="47"/>
      <c r="E27" s="47"/>
      <c r="F27" s="47"/>
      <c r="G27" s="47"/>
      <c r="H27" s="47"/>
      <c r="I27" s="47"/>
      <c r="J27" s="53"/>
      <c r="K27" s="47"/>
      <c r="L27" s="47"/>
      <c r="M27" s="47"/>
      <c r="N27" s="47"/>
      <c r="O27" s="47"/>
      <c r="P27" s="47"/>
      <c r="Q27" s="43"/>
      <c r="R27" s="3"/>
      <c r="S27" s="3"/>
      <c r="T27" s="3"/>
      <c r="U27" s="3"/>
      <c r="V27" s="3"/>
      <c r="AI27" s="3"/>
    </row>
    <row r="28" spans="2:35" ht="15.75" customHeight="1">
      <c r="B28" s="112"/>
      <c r="C28" s="113"/>
      <c r="D28" s="79"/>
      <c r="E28" s="113"/>
      <c r="F28" s="113"/>
      <c r="G28" s="79"/>
      <c r="H28" s="79"/>
      <c r="I28" s="79"/>
      <c r="J28" s="53"/>
      <c r="K28" s="47"/>
      <c r="L28" s="47"/>
      <c r="M28" s="47"/>
      <c r="N28" s="47"/>
      <c r="O28" s="47"/>
      <c r="P28" s="47"/>
      <c r="Q28" s="43"/>
      <c r="R28" s="3"/>
      <c r="S28" s="3"/>
      <c r="T28" s="3"/>
      <c r="U28" s="3"/>
      <c r="V28" s="3"/>
      <c r="AI28" s="3"/>
    </row>
    <row r="29" spans="2:35" ht="15.75" customHeight="1">
      <c r="B29" s="112"/>
      <c r="C29" s="2"/>
      <c r="D29" s="79"/>
      <c r="E29" s="113"/>
      <c r="F29" s="113"/>
      <c r="G29" s="79"/>
      <c r="H29" s="79"/>
      <c r="I29" s="79"/>
      <c r="J29" s="53"/>
      <c r="K29" s="47"/>
      <c r="L29" s="47"/>
      <c r="M29" s="47"/>
      <c r="N29" s="47"/>
      <c r="O29" s="47"/>
      <c r="P29" s="47"/>
      <c r="Q29" s="43"/>
      <c r="R29" s="3"/>
      <c r="S29" s="3"/>
      <c r="T29" s="3"/>
      <c r="U29" s="3"/>
      <c r="V29" s="3"/>
      <c r="AI29" s="3"/>
    </row>
    <row r="30" spans="2:35" s="2" customFormat="1" ht="15.75" customHeight="1">
      <c r="B30" s="78"/>
      <c r="D30" s="79"/>
      <c r="E30" s="113"/>
      <c r="F30" s="113"/>
      <c r="G30" s="79"/>
      <c r="H30" s="79"/>
      <c r="I30" s="114"/>
      <c r="J30" s="152"/>
      <c r="K30" s="1"/>
      <c r="L30" s="1"/>
      <c r="M30" s="1"/>
      <c r="N30" s="1"/>
      <c r="O30" s="1"/>
      <c r="P30" s="1"/>
      <c r="Q30" s="4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15.75" customHeight="1">
      <c r="B31" s="79"/>
      <c r="C31" s="114"/>
      <c r="D31" s="114"/>
      <c r="E31" s="114"/>
      <c r="F31" s="114"/>
      <c r="G31" s="114"/>
      <c r="H31" s="114"/>
      <c r="I31" s="114"/>
      <c r="J31" s="152"/>
      <c r="K31" s="1"/>
      <c r="L31" s="1"/>
      <c r="M31" s="1"/>
      <c r="N31" s="1"/>
      <c r="O31" s="1"/>
      <c r="P31" s="1"/>
      <c r="Q31" s="4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s="2" customFormat="1" ht="75.75" customHeight="1">
      <c r="B32" s="85" t="s">
        <v>309</v>
      </c>
      <c r="C32" s="88" t="s">
        <v>265</v>
      </c>
      <c r="D32" s="88" t="s">
        <v>266</v>
      </c>
      <c r="E32" s="88" t="s">
        <v>267</v>
      </c>
      <c r="F32" s="88" t="s">
        <v>268</v>
      </c>
      <c r="G32" s="151" t="s">
        <v>269</v>
      </c>
      <c r="H32" s="151" t="s">
        <v>270</v>
      </c>
      <c r="I32" s="87" t="s">
        <v>271</v>
      </c>
      <c r="J32" s="88" t="s">
        <v>312</v>
      </c>
      <c r="K32" s="88" t="s">
        <v>230</v>
      </c>
      <c r="L32" s="88" t="s">
        <v>231</v>
      </c>
      <c r="M32" s="88" t="s">
        <v>21</v>
      </c>
      <c r="N32" s="88" t="s">
        <v>33</v>
      </c>
      <c r="O32" s="151" t="s">
        <v>15</v>
      </c>
      <c r="P32" s="151" t="s">
        <v>22</v>
      </c>
      <c r="Q32" s="87" t="s">
        <v>27</v>
      </c>
      <c r="R32" s="9"/>
      <c r="S32" s="9"/>
      <c r="T32" s="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20" ht="12.75">
      <c r="B33" s="83"/>
      <c r="C33" s="138" t="s">
        <v>162</v>
      </c>
      <c r="D33" s="138" t="s">
        <v>162</v>
      </c>
      <c r="E33" s="138" t="s">
        <v>162</v>
      </c>
      <c r="F33" s="138" t="s">
        <v>162</v>
      </c>
      <c r="G33" s="138" t="s">
        <v>162</v>
      </c>
      <c r="H33" s="138" t="s">
        <v>162</v>
      </c>
      <c r="I33" s="140" t="s">
        <v>162</v>
      </c>
      <c r="J33" s="46"/>
      <c r="K33" s="138" t="s">
        <v>162</v>
      </c>
      <c r="L33" s="138" t="s">
        <v>162</v>
      </c>
      <c r="M33" s="138" t="s">
        <v>162</v>
      </c>
      <c r="N33" s="138" t="s">
        <v>162</v>
      </c>
      <c r="O33" s="138" t="s">
        <v>162</v>
      </c>
      <c r="P33" s="138" t="s">
        <v>162</v>
      </c>
      <c r="Q33" s="140" t="s">
        <v>162</v>
      </c>
      <c r="R33" s="4"/>
      <c r="S33" s="4"/>
      <c r="T33" s="4"/>
    </row>
    <row r="34" spans="2:20" ht="13.5" thickBot="1">
      <c r="B34" s="141" t="s">
        <v>121</v>
      </c>
      <c r="C34" s="141" t="s">
        <v>121</v>
      </c>
      <c r="D34" s="141" t="s">
        <v>121</v>
      </c>
      <c r="E34" s="141" t="s">
        <v>121</v>
      </c>
      <c r="F34" s="141" t="s">
        <v>121</v>
      </c>
      <c r="G34" s="141" t="s">
        <v>121</v>
      </c>
      <c r="H34" s="141" t="s">
        <v>121</v>
      </c>
      <c r="I34" s="140" t="s">
        <v>121</v>
      </c>
      <c r="J34" s="46"/>
      <c r="K34" s="144"/>
      <c r="L34" s="144"/>
      <c r="M34" s="144"/>
      <c r="N34" s="144"/>
      <c r="O34" s="144"/>
      <c r="P34" s="144"/>
      <c r="Q34" s="142"/>
      <c r="R34" s="10">
        <f>_xlfn.IFERROR(G34/G61-1,"")</f>
      </c>
      <c r="S34" s="10">
        <f>_xlfn.IFERROR(H34/H61-1,"")</f>
      </c>
      <c r="T34" s="10">
        <f>_xlfn.IFERROR(K34/K61-1,"")</f>
      </c>
    </row>
    <row r="35" spans="2:17" ht="15.75" customHeight="1">
      <c r="B35" s="97" t="s">
        <v>30</v>
      </c>
      <c r="C35" s="47"/>
      <c r="D35" s="47"/>
      <c r="E35" s="47"/>
      <c r="F35" s="47"/>
      <c r="G35" s="47"/>
      <c r="H35" s="47"/>
      <c r="I35" s="172"/>
      <c r="K35" s="1">
        <f aca="true" t="shared" si="6" ref="K35:Q35">_xlfn.IFERROR(B35/B60-1,"")</f>
      </c>
      <c r="L35" s="1">
        <f t="shared" si="6"/>
      </c>
      <c r="M35" s="1">
        <f t="shared" si="6"/>
      </c>
      <c r="N35" s="1">
        <f t="shared" si="6"/>
      </c>
      <c r="O35" s="1">
        <f t="shared" si="6"/>
      </c>
      <c r="P35" s="1">
        <f t="shared" si="6"/>
      </c>
      <c r="Q35" s="43">
        <f t="shared" si="6"/>
      </c>
    </row>
    <row r="36" spans="2:17" ht="15.75" customHeight="1">
      <c r="B36" s="40" t="s">
        <v>17</v>
      </c>
      <c r="C36" s="47">
        <v>1981</v>
      </c>
      <c r="D36" s="47">
        <v>19371</v>
      </c>
      <c r="E36" s="47">
        <v>677</v>
      </c>
      <c r="F36" s="47">
        <v>913</v>
      </c>
      <c r="G36" s="47">
        <v>108</v>
      </c>
      <c r="H36" s="47">
        <v>0</v>
      </c>
      <c r="I36" s="43">
        <v>23050</v>
      </c>
      <c r="J36" s="153"/>
      <c r="K36" s="118">
        <f aca="true" t="shared" si="7" ref="K36:Q41">C8-C36</f>
        <v>287</v>
      </c>
      <c r="L36" s="118">
        <f t="shared" si="7"/>
        <v>1286</v>
      </c>
      <c r="M36" s="118">
        <f t="shared" si="7"/>
        <v>59</v>
      </c>
      <c r="N36" s="118">
        <f t="shared" si="7"/>
        <v>227</v>
      </c>
      <c r="O36" s="118">
        <f t="shared" si="7"/>
        <v>-17</v>
      </c>
      <c r="P36" s="118">
        <f t="shared" si="7"/>
        <v>0</v>
      </c>
      <c r="Q36" s="119">
        <f t="shared" si="7"/>
        <v>1842</v>
      </c>
    </row>
    <row r="37" spans="2:17" ht="15.75" customHeight="1">
      <c r="B37" s="40" t="s">
        <v>18</v>
      </c>
      <c r="C37" s="47">
        <v>1721</v>
      </c>
      <c r="D37" s="47">
        <v>236</v>
      </c>
      <c r="E37" s="47">
        <v>2822</v>
      </c>
      <c r="F37" s="47">
        <v>526</v>
      </c>
      <c r="G37" s="47">
        <v>171</v>
      </c>
      <c r="H37" s="47">
        <v>-5476</v>
      </c>
      <c r="I37" s="43">
        <v>0</v>
      </c>
      <c r="J37" s="153"/>
      <c r="K37" s="118">
        <f t="shared" si="7"/>
        <v>427</v>
      </c>
      <c r="L37" s="118">
        <f t="shared" si="7"/>
        <v>-23</v>
      </c>
      <c r="M37" s="118">
        <f t="shared" si="7"/>
        <v>137</v>
      </c>
      <c r="N37" s="118">
        <f t="shared" si="7"/>
        <v>-137</v>
      </c>
      <c r="O37" s="118">
        <f t="shared" si="7"/>
        <v>-4</v>
      </c>
      <c r="P37" s="118">
        <f t="shared" si="7"/>
        <v>-400</v>
      </c>
      <c r="Q37" s="119">
        <f t="shared" si="7"/>
        <v>0</v>
      </c>
    </row>
    <row r="38" spans="2:17" ht="15.75" customHeight="1" thickBot="1">
      <c r="B38" s="90" t="s">
        <v>19</v>
      </c>
      <c r="C38" s="93">
        <v>3702</v>
      </c>
      <c r="D38" s="93">
        <v>19607</v>
      </c>
      <c r="E38" s="93">
        <v>3499</v>
      </c>
      <c r="F38" s="93">
        <v>1439</v>
      </c>
      <c r="G38" s="93">
        <v>279</v>
      </c>
      <c r="H38" s="93">
        <v>-5476</v>
      </c>
      <c r="I38" s="91">
        <v>23050</v>
      </c>
      <c r="J38" s="153"/>
      <c r="K38" s="122">
        <f t="shared" si="7"/>
        <v>714</v>
      </c>
      <c r="L38" s="122">
        <f t="shared" si="7"/>
        <v>1263</v>
      </c>
      <c r="M38" s="122">
        <f t="shared" si="7"/>
        <v>196</v>
      </c>
      <c r="N38" s="122">
        <f t="shared" si="7"/>
        <v>90</v>
      </c>
      <c r="O38" s="122">
        <f t="shared" si="7"/>
        <v>-21</v>
      </c>
      <c r="P38" s="122">
        <f t="shared" si="7"/>
        <v>-400</v>
      </c>
      <c r="Q38" s="125">
        <f t="shared" si="7"/>
        <v>1842</v>
      </c>
    </row>
    <row r="39" spans="2:17" ht="15.75" customHeight="1">
      <c r="B39" s="40" t="s">
        <v>24</v>
      </c>
      <c r="C39" s="47">
        <v>-813</v>
      </c>
      <c r="D39" s="47">
        <v>-155</v>
      </c>
      <c r="E39" s="47">
        <v>-687</v>
      </c>
      <c r="F39" s="47">
        <v>-259</v>
      </c>
      <c r="G39" s="47">
        <v>-42</v>
      </c>
      <c r="H39" s="47">
        <v>0</v>
      </c>
      <c r="I39" s="43">
        <v>-1956</v>
      </c>
      <c r="J39" s="153"/>
      <c r="K39" s="118">
        <f t="shared" si="7"/>
        <v>6</v>
      </c>
      <c r="L39" s="118">
        <f t="shared" si="7"/>
        <v>1</v>
      </c>
      <c r="M39" s="118">
        <f t="shared" si="7"/>
        <v>-1</v>
      </c>
      <c r="N39" s="118">
        <f t="shared" si="7"/>
        <v>-49</v>
      </c>
      <c r="O39" s="118">
        <f t="shared" si="7"/>
        <v>2</v>
      </c>
      <c r="P39" s="118">
        <f t="shared" si="7"/>
        <v>1</v>
      </c>
      <c r="Q39" s="119">
        <f t="shared" si="7"/>
        <v>-40</v>
      </c>
    </row>
    <row r="40" spans="2:17" ht="15.75" customHeight="1">
      <c r="B40" s="40" t="s">
        <v>2</v>
      </c>
      <c r="C40" s="47">
        <v>-245.6</v>
      </c>
      <c r="D40" s="47">
        <v>-16148</v>
      </c>
      <c r="E40" s="47">
        <v>-140.7</v>
      </c>
      <c r="F40" s="47">
        <v>-636.9</v>
      </c>
      <c r="G40" s="47">
        <v>-49.9</v>
      </c>
      <c r="H40" s="47">
        <v>2684.3</v>
      </c>
      <c r="I40" s="43">
        <v>-14536.800000000003</v>
      </c>
      <c r="J40" s="153"/>
      <c r="K40" s="118">
        <f t="shared" si="7"/>
        <v>-17.200000000000017</v>
      </c>
      <c r="L40" s="118">
        <f t="shared" si="7"/>
        <v>-1077.5</v>
      </c>
      <c r="M40" s="118">
        <f t="shared" si="7"/>
        <v>-38.60000000000002</v>
      </c>
      <c r="N40" s="118">
        <f t="shared" si="7"/>
        <v>76.89999999999998</v>
      </c>
      <c r="O40" s="118">
        <f t="shared" si="7"/>
        <v>0.3999999999999986</v>
      </c>
      <c r="P40" s="118">
        <f t="shared" si="7"/>
        <v>274.0999999999999</v>
      </c>
      <c r="Q40" s="119">
        <f t="shared" si="7"/>
        <v>-782.1999999999971</v>
      </c>
    </row>
    <row r="41" spans="2:17" ht="15.75" customHeight="1">
      <c r="B41" s="40" t="s">
        <v>16</v>
      </c>
      <c r="C41" s="47">
        <v>-643</v>
      </c>
      <c r="D41" s="47">
        <v>-209.6</v>
      </c>
      <c r="E41" s="47">
        <v>-662.7</v>
      </c>
      <c r="F41" s="47">
        <v>-123.9</v>
      </c>
      <c r="G41" s="47">
        <v>-158.2</v>
      </c>
      <c r="H41" s="47">
        <v>2</v>
      </c>
      <c r="I41" s="43">
        <v>-1795.4000000000003</v>
      </c>
      <c r="J41" s="153"/>
      <c r="K41" s="118">
        <f t="shared" si="7"/>
        <v>86.70000000000005</v>
      </c>
      <c r="L41" s="118">
        <f t="shared" si="7"/>
        <v>-13.700000000000017</v>
      </c>
      <c r="M41" s="118">
        <f t="shared" si="7"/>
        <v>-153.0999999999999</v>
      </c>
      <c r="N41" s="118">
        <f t="shared" si="7"/>
        <v>-23.599999999999994</v>
      </c>
      <c r="O41" s="118">
        <f t="shared" si="7"/>
        <v>-2.3000000000000114</v>
      </c>
      <c r="P41" s="118">
        <f t="shared" si="7"/>
        <v>0</v>
      </c>
      <c r="Q41" s="119">
        <f t="shared" si="7"/>
        <v>-105.59999999999968</v>
      </c>
    </row>
    <row r="42" spans="2:17" ht="15.75" customHeight="1">
      <c r="B42" s="40" t="s">
        <v>25</v>
      </c>
      <c r="C42" s="47">
        <v>-390.9</v>
      </c>
      <c r="D42" s="47">
        <v>-2857.5</v>
      </c>
      <c r="E42" s="47">
        <v>-121</v>
      </c>
      <c r="F42" s="47">
        <v>-119.4</v>
      </c>
      <c r="G42" s="47">
        <v>-175.6</v>
      </c>
      <c r="H42" s="47">
        <v>2740.1</v>
      </c>
      <c r="I42" s="43">
        <v>-924.2999999999997</v>
      </c>
      <c r="J42" s="153"/>
      <c r="K42" s="118">
        <f aca="true" t="shared" si="8" ref="K42:Q42">C14-C42</f>
        <v>-39.10000000000002</v>
      </c>
      <c r="L42" s="118">
        <f t="shared" si="8"/>
        <v>-335.3000000000002</v>
      </c>
      <c r="M42" s="118">
        <f t="shared" si="8"/>
        <v>-12.100000000000023</v>
      </c>
      <c r="N42" s="118">
        <f t="shared" si="8"/>
        <v>-4.8999999999999915</v>
      </c>
      <c r="O42" s="118">
        <f t="shared" si="8"/>
        <v>13.900000000000006</v>
      </c>
      <c r="P42" s="118">
        <f t="shared" si="8"/>
        <v>103.70000000000027</v>
      </c>
      <c r="Q42" s="119">
        <f t="shared" si="8"/>
        <v>-273.80000000000064</v>
      </c>
    </row>
    <row r="43" spans="2:17" ht="15.75" customHeight="1">
      <c r="B43" s="40" t="s">
        <v>34</v>
      </c>
      <c r="C43" s="47">
        <v>-160</v>
      </c>
      <c r="D43" s="47">
        <v>-206</v>
      </c>
      <c r="E43" s="47">
        <v>-408</v>
      </c>
      <c r="F43" s="47">
        <v>0</v>
      </c>
      <c r="G43" s="47">
        <v>0</v>
      </c>
      <c r="H43" s="47">
        <v>0</v>
      </c>
      <c r="I43" s="43">
        <v>-774</v>
      </c>
      <c r="J43" s="153"/>
      <c r="K43" s="118">
        <f aca="true" t="shared" si="9" ref="K43:Q43">C15-C43</f>
        <v>8</v>
      </c>
      <c r="L43" s="118">
        <f t="shared" si="9"/>
        <v>-11</v>
      </c>
      <c r="M43" s="118">
        <f t="shared" si="9"/>
        <v>-63</v>
      </c>
      <c r="N43" s="118">
        <f t="shared" si="9"/>
        <v>0</v>
      </c>
      <c r="O43" s="118">
        <f t="shared" si="9"/>
        <v>0</v>
      </c>
      <c r="P43" s="118">
        <f t="shared" si="9"/>
        <v>0</v>
      </c>
      <c r="Q43" s="119">
        <f t="shared" si="9"/>
        <v>-66</v>
      </c>
    </row>
    <row r="44" spans="2:35" ht="15.75" customHeight="1">
      <c r="B44" s="40" t="s">
        <v>120</v>
      </c>
      <c r="C44" s="47">
        <v>-775</v>
      </c>
      <c r="D44" s="47">
        <v>-2</v>
      </c>
      <c r="E44" s="49">
        <v>-1</v>
      </c>
      <c r="F44" s="49">
        <v>-5</v>
      </c>
      <c r="G44" s="47">
        <v>-13</v>
      </c>
      <c r="H44" s="47">
        <v>0</v>
      </c>
      <c r="I44" s="43">
        <v>-796</v>
      </c>
      <c r="J44" s="153"/>
      <c r="K44" s="118">
        <f aca="true" t="shared" si="10" ref="K44:K52">C16-C44</f>
        <v>740</v>
      </c>
      <c r="L44" s="216" t="s">
        <v>98</v>
      </c>
      <c r="M44" s="216" t="s">
        <v>98</v>
      </c>
      <c r="N44" s="216" t="s">
        <v>98</v>
      </c>
      <c r="O44" s="118">
        <f aca="true" t="shared" si="11" ref="O44:O52">G16-G44</f>
        <v>7</v>
      </c>
      <c r="P44" s="216" t="s">
        <v>98</v>
      </c>
      <c r="Q44" s="119">
        <f aca="true" t="shared" si="12" ref="Q44:Q52">I16-I44</f>
        <v>760</v>
      </c>
      <c r="R44" s="3"/>
      <c r="S44" s="3"/>
      <c r="T44" s="3"/>
      <c r="U44" s="3"/>
      <c r="V44" s="3"/>
      <c r="AI44" s="3"/>
    </row>
    <row r="45" spans="2:17" ht="15.75" customHeight="1">
      <c r="B45" s="40" t="s">
        <v>1</v>
      </c>
      <c r="C45" s="47">
        <v>308.8</v>
      </c>
      <c r="D45" s="47">
        <v>26.2</v>
      </c>
      <c r="E45" s="47">
        <v>130</v>
      </c>
      <c r="F45" s="49">
        <v>0</v>
      </c>
      <c r="G45" s="47">
        <v>0</v>
      </c>
      <c r="H45" s="47">
        <v>60.6</v>
      </c>
      <c r="I45" s="43">
        <v>525.6</v>
      </c>
      <c r="J45" s="153"/>
      <c r="K45" s="118">
        <f t="shared" si="10"/>
        <v>22.399999999999977</v>
      </c>
      <c r="L45" s="118">
        <f aca="true" t="shared" si="13" ref="L45:M49">D17-D45</f>
        <v>18.8</v>
      </c>
      <c r="M45" s="118">
        <f t="shared" si="13"/>
        <v>23.900000000000006</v>
      </c>
      <c r="N45" s="216" t="s">
        <v>98</v>
      </c>
      <c r="O45" s="118">
        <f t="shared" si="11"/>
        <v>0</v>
      </c>
      <c r="P45" s="118">
        <f aca="true" t="shared" si="14" ref="P45:P52">H17-H45</f>
        <v>15.100000000000001</v>
      </c>
      <c r="Q45" s="119">
        <f t="shared" si="12"/>
        <v>81.39999999999998</v>
      </c>
    </row>
    <row r="46" spans="2:17" ht="15.75" customHeight="1">
      <c r="B46" s="40" t="s">
        <v>70</v>
      </c>
      <c r="C46" s="47">
        <v>-247.60000000000002</v>
      </c>
      <c r="D46" s="47">
        <v>80</v>
      </c>
      <c r="E46" s="47">
        <v>-330.59999999999997</v>
      </c>
      <c r="F46" s="47">
        <v>6</v>
      </c>
      <c r="G46" s="47">
        <v>10</v>
      </c>
      <c r="H46" s="47">
        <v>1</v>
      </c>
      <c r="I46" s="43">
        <v>-481.2</v>
      </c>
      <c r="J46" s="153"/>
      <c r="K46" s="118">
        <f t="shared" si="10"/>
        <v>-26.69999999999999</v>
      </c>
      <c r="L46" s="118">
        <f t="shared" si="13"/>
        <v>-326.3</v>
      </c>
      <c r="M46" s="118">
        <f t="shared" si="13"/>
        <v>45.69999999999999</v>
      </c>
      <c r="N46" s="118">
        <f>F18-F46</f>
        <v>-108</v>
      </c>
      <c r="O46" s="118">
        <f t="shared" si="11"/>
        <v>-53.300000000000004</v>
      </c>
      <c r="P46" s="118">
        <f t="shared" si="14"/>
        <v>1.1</v>
      </c>
      <c r="Q46" s="119">
        <f t="shared" si="12"/>
        <v>-467.49999999999994</v>
      </c>
    </row>
    <row r="47" spans="2:17" ht="15.75" customHeight="1" thickBot="1">
      <c r="B47" s="90" t="s">
        <v>6</v>
      </c>
      <c r="C47" s="93">
        <v>-2966.2</v>
      </c>
      <c r="D47" s="93">
        <v>-19472.4</v>
      </c>
      <c r="E47" s="93">
        <v>-2220.9</v>
      </c>
      <c r="F47" s="93">
        <v>-1138.4</v>
      </c>
      <c r="G47" s="93">
        <v>-429.4</v>
      </c>
      <c r="H47" s="93">
        <v>5489.1</v>
      </c>
      <c r="I47" s="91">
        <v>-20738.200000000004</v>
      </c>
      <c r="J47" s="153"/>
      <c r="K47" s="122">
        <f t="shared" si="10"/>
        <v>780.0999999999999</v>
      </c>
      <c r="L47" s="122">
        <f t="shared" si="13"/>
        <v>-1740.7999999999993</v>
      </c>
      <c r="M47" s="122">
        <f t="shared" si="13"/>
        <v>-198.0999999999999</v>
      </c>
      <c r="N47" s="122">
        <f>F19-F47</f>
        <v>-96.5</v>
      </c>
      <c r="O47" s="122">
        <f t="shared" si="11"/>
        <v>-32</v>
      </c>
      <c r="P47" s="122">
        <f t="shared" si="14"/>
        <v>393.2999999999993</v>
      </c>
      <c r="Q47" s="125">
        <f t="shared" si="12"/>
        <v>-893.7999999999956</v>
      </c>
    </row>
    <row r="48" spans="2:17" ht="15.75" customHeight="1" thickBot="1">
      <c r="B48" s="90" t="s">
        <v>262</v>
      </c>
      <c r="C48" s="170">
        <v>1549</v>
      </c>
      <c r="D48" s="170">
        <v>290</v>
      </c>
      <c r="E48" s="170">
        <v>1965</v>
      </c>
      <c r="F48" s="170">
        <v>560</v>
      </c>
      <c r="G48" s="170">
        <v>-108</v>
      </c>
      <c r="H48" s="170">
        <v>13</v>
      </c>
      <c r="I48" s="217">
        <v>4269</v>
      </c>
      <c r="J48" s="153"/>
      <c r="K48" s="123">
        <f t="shared" si="10"/>
        <v>1488</v>
      </c>
      <c r="L48" s="123">
        <f t="shared" si="13"/>
        <v>-480</v>
      </c>
      <c r="M48" s="123">
        <f t="shared" si="13"/>
        <v>-1</v>
      </c>
      <c r="N48" s="123">
        <f>F20-F48</f>
        <v>42</v>
      </c>
      <c r="O48" s="123">
        <f t="shared" si="11"/>
        <v>-55</v>
      </c>
      <c r="P48" s="123">
        <f t="shared" si="14"/>
        <v>-7</v>
      </c>
      <c r="Q48" s="124">
        <f t="shared" si="12"/>
        <v>987</v>
      </c>
    </row>
    <row r="49" spans="2:17" ht="15.75" customHeight="1" thickBot="1">
      <c r="B49" s="90" t="s">
        <v>254</v>
      </c>
      <c r="C49" s="170">
        <v>736</v>
      </c>
      <c r="D49" s="170">
        <v>135</v>
      </c>
      <c r="E49" s="170">
        <v>1278</v>
      </c>
      <c r="F49" s="170">
        <v>301</v>
      </c>
      <c r="G49" s="170">
        <v>-150</v>
      </c>
      <c r="H49" s="170">
        <v>13</v>
      </c>
      <c r="I49" s="217">
        <v>2313</v>
      </c>
      <c r="J49" s="153"/>
      <c r="K49" s="123">
        <f t="shared" si="10"/>
        <v>1494</v>
      </c>
      <c r="L49" s="123">
        <f t="shared" si="13"/>
        <v>-479</v>
      </c>
      <c r="M49" s="123">
        <f t="shared" si="13"/>
        <v>-2</v>
      </c>
      <c r="N49" s="123">
        <f>F21-F49</f>
        <v>-7</v>
      </c>
      <c r="O49" s="123">
        <f t="shared" si="11"/>
        <v>-53</v>
      </c>
      <c r="P49" s="123">
        <f t="shared" si="14"/>
        <v>-6</v>
      </c>
      <c r="Q49" s="124">
        <f t="shared" si="12"/>
        <v>947</v>
      </c>
    </row>
    <row r="50" spans="2:35" ht="15.75" customHeight="1">
      <c r="B50" s="40" t="s">
        <v>119</v>
      </c>
      <c r="C50" s="47">
        <v>-60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3">
        <v>-60</v>
      </c>
      <c r="K50" s="118">
        <f t="shared" si="10"/>
        <v>73</v>
      </c>
      <c r="L50" s="216" t="s">
        <v>98</v>
      </c>
      <c r="M50" s="216" t="s">
        <v>98</v>
      </c>
      <c r="N50" s="216" t="s">
        <v>98</v>
      </c>
      <c r="O50" s="118">
        <f t="shared" si="11"/>
        <v>8</v>
      </c>
      <c r="P50" s="118">
        <f t="shared" si="14"/>
        <v>0</v>
      </c>
      <c r="Q50" s="119">
        <f t="shared" si="12"/>
        <v>81</v>
      </c>
      <c r="R50" s="3"/>
      <c r="S50" s="3"/>
      <c r="T50" s="3"/>
      <c r="U50" s="3"/>
      <c r="V50" s="3"/>
      <c r="AI50" s="3"/>
    </row>
    <row r="51" spans="2:35" ht="15.75" customHeight="1">
      <c r="B51" s="40" t="s">
        <v>259</v>
      </c>
      <c r="C51" s="47">
        <v>-929</v>
      </c>
      <c r="D51" s="47">
        <v>-27</v>
      </c>
      <c r="E51" s="47">
        <v>-801</v>
      </c>
      <c r="F51" s="47">
        <v>-298</v>
      </c>
      <c r="G51" s="47">
        <v>-61</v>
      </c>
      <c r="H51" s="47">
        <v>-5</v>
      </c>
      <c r="I51" s="43">
        <v>-2121</v>
      </c>
      <c r="K51" s="118">
        <f t="shared" si="10"/>
        <v>104</v>
      </c>
      <c r="L51" s="118">
        <f aca="true" t="shared" si="15" ref="L51:N52">D23-D51</f>
        <v>-43</v>
      </c>
      <c r="M51" s="118">
        <f t="shared" si="15"/>
        <v>-41</v>
      </c>
      <c r="N51" s="118">
        <f t="shared" si="15"/>
        <v>-171</v>
      </c>
      <c r="O51" s="118">
        <f t="shared" si="11"/>
        <v>-14</v>
      </c>
      <c r="P51" s="118">
        <f t="shared" si="14"/>
        <v>-30</v>
      </c>
      <c r="Q51" s="119">
        <f t="shared" si="12"/>
        <v>-195</v>
      </c>
      <c r="R51" s="3"/>
      <c r="S51" s="3"/>
      <c r="T51" s="3"/>
      <c r="U51" s="3"/>
      <c r="V51" s="3"/>
      <c r="AI51" s="3"/>
    </row>
    <row r="52" spans="2:35" ht="15.75" customHeight="1">
      <c r="B52" s="40" t="s">
        <v>260</v>
      </c>
      <c r="C52" s="47">
        <v>13091</v>
      </c>
      <c r="D52" s="47">
        <v>3832</v>
      </c>
      <c r="E52" s="47">
        <v>12539</v>
      </c>
      <c r="F52" s="47">
        <v>3481</v>
      </c>
      <c r="G52" s="47">
        <v>492</v>
      </c>
      <c r="H52" s="47">
        <v>-226</v>
      </c>
      <c r="I52" s="43">
        <v>33209</v>
      </c>
      <c r="K52" s="118">
        <f t="shared" si="10"/>
        <v>-356</v>
      </c>
      <c r="L52" s="118">
        <f t="shared" si="15"/>
        <v>-97</v>
      </c>
      <c r="M52" s="118">
        <f t="shared" si="15"/>
        <v>262</v>
      </c>
      <c r="N52" s="118">
        <f t="shared" si="15"/>
        <v>-72</v>
      </c>
      <c r="O52" s="118">
        <f t="shared" si="11"/>
        <v>-45</v>
      </c>
      <c r="P52" s="118">
        <f t="shared" si="14"/>
        <v>28</v>
      </c>
      <c r="Q52" s="119">
        <f t="shared" si="12"/>
        <v>-280</v>
      </c>
      <c r="R52" s="3"/>
      <c r="S52" s="3"/>
      <c r="T52" s="3"/>
      <c r="U52" s="3"/>
      <c r="V52" s="3"/>
      <c r="AI52" s="3"/>
    </row>
    <row r="53" spans="2:35" ht="15.75" customHeight="1">
      <c r="B53" s="40"/>
      <c r="C53" s="47"/>
      <c r="D53" s="47"/>
      <c r="E53" s="47"/>
      <c r="F53" s="47"/>
      <c r="G53" s="47"/>
      <c r="H53" s="47"/>
      <c r="I53" s="43"/>
      <c r="K53" s="118"/>
      <c r="L53" s="118"/>
      <c r="M53" s="118"/>
      <c r="N53" s="118"/>
      <c r="O53" s="118"/>
      <c r="P53" s="118"/>
      <c r="Q53" s="119"/>
      <c r="R53" s="3"/>
      <c r="S53" s="3"/>
      <c r="T53" s="3"/>
      <c r="U53" s="3"/>
      <c r="V53" s="3"/>
      <c r="AI53" s="3"/>
    </row>
    <row r="54" spans="2:35" ht="15.75" customHeight="1">
      <c r="B54" s="38" t="s">
        <v>235</v>
      </c>
      <c r="C54" s="47">
        <v>8269</v>
      </c>
      <c r="D54" s="47">
        <v>2905</v>
      </c>
      <c r="E54" s="47">
        <v>10810</v>
      </c>
      <c r="F54" s="47">
        <v>1969</v>
      </c>
      <c r="G54" s="47">
        <v>1933</v>
      </c>
      <c r="H54" s="47">
        <v>0</v>
      </c>
      <c r="I54" s="43">
        <v>25886</v>
      </c>
      <c r="K54" s="118">
        <f aca="true" t="shared" si="16" ref="K54:Q54">C26-C54</f>
        <v>-1254</v>
      </c>
      <c r="L54" s="118">
        <f t="shared" si="16"/>
        <v>60</v>
      </c>
      <c r="M54" s="118">
        <f t="shared" si="16"/>
        <v>396</v>
      </c>
      <c r="N54" s="118">
        <f t="shared" si="16"/>
        <v>-168</v>
      </c>
      <c r="O54" s="118">
        <f t="shared" si="16"/>
        <v>-80</v>
      </c>
      <c r="P54" s="118">
        <f t="shared" si="16"/>
        <v>0</v>
      </c>
      <c r="Q54" s="119">
        <f t="shared" si="16"/>
        <v>-1046</v>
      </c>
      <c r="R54" s="3"/>
      <c r="S54" s="3"/>
      <c r="T54" s="3"/>
      <c r="U54" s="3"/>
      <c r="V54" s="3"/>
      <c r="AI54" s="3"/>
    </row>
    <row r="55" spans="2:9" ht="15.75" customHeight="1">
      <c r="B55" s="112"/>
      <c r="C55" s="113"/>
      <c r="D55" s="79"/>
      <c r="E55" s="113"/>
      <c r="F55" s="113"/>
      <c r="G55" s="79"/>
      <c r="H55" s="79"/>
      <c r="I55" s="79"/>
    </row>
    <row r="56" ht="15.75" customHeight="1">
      <c r="B56" s="1" t="s">
        <v>234</v>
      </c>
    </row>
    <row r="57" ht="15.75" customHeight="1"/>
    <row r="58" spans="3:8" ht="15.75" customHeight="1">
      <c r="C58" s="3"/>
      <c r="D58" s="3"/>
      <c r="E58" s="3"/>
      <c r="F58" s="3"/>
      <c r="G58" s="3"/>
      <c r="H58" s="3"/>
    </row>
    <row r="59" ht="15.75" customHeight="1"/>
    <row r="60" ht="15.75" customHeight="1"/>
    <row r="61" ht="15.75" customHeight="1"/>
    <row r="62" spans="2:3" ht="15.75" customHeight="1">
      <c r="B62" s="2"/>
      <c r="C62" s="2"/>
    </row>
    <row r="63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  <customProperties>
    <customPr name="SheetOption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B2:AI6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2" spans="2:17" ht="15.75" customHeight="1">
      <c r="B2" s="36"/>
      <c r="C2" s="36"/>
      <c r="D2" s="36"/>
      <c r="E2" s="36"/>
      <c r="F2" s="36"/>
      <c r="G2" s="36"/>
      <c r="H2" s="37"/>
      <c r="I2" s="73"/>
      <c r="J2" s="6"/>
      <c r="K2" s="36"/>
      <c r="L2" s="36"/>
      <c r="M2" s="36"/>
      <c r="N2" s="36"/>
      <c r="O2" s="36"/>
      <c r="P2" s="37"/>
      <c r="Q2" s="37"/>
    </row>
    <row r="3" ht="12.75">
      <c r="B3" s="2"/>
    </row>
    <row r="4" spans="2:22" ht="75.75" customHeight="1">
      <c r="B4" s="85" t="s">
        <v>304</v>
      </c>
      <c r="C4" s="88" t="s">
        <v>230</v>
      </c>
      <c r="D4" s="88" t="s">
        <v>231</v>
      </c>
      <c r="E4" s="88" t="s">
        <v>21</v>
      </c>
      <c r="F4" s="88" t="s">
        <v>33</v>
      </c>
      <c r="G4" s="136" t="s">
        <v>15</v>
      </c>
      <c r="H4" s="136" t="s">
        <v>22</v>
      </c>
      <c r="I4" s="87" t="s">
        <v>27</v>
      </c>
      <c r="J4" s="88" t="s">
        <v>123</v>
      </c>
      <c r="K4" s="88" t="s">
        <v>230</v>
      </c>
      <c r="L4" s="88" t="s">
        <v>231</v>
      </c>
      <c r="M4" s="88" t="s">
        <v>21</v>
      </c>
      <c r="N4" s="88" t="s">
        <v>33</v>
      </c>
      <c r="O4" s="136" t="s">
        <v>15</v>
      </c>
      <c r="P4" s="136" t="s">
        <v>22</v>
      </c>
      <c r="Q4" s="87" t="s">
        <v>27</v>
      </c>
      <c r="R4" s="3"/>
      <c r="S4" s="3"/>
      <c r="T4" s="3"/>
      <c r="U4" s="3"/>
      <c r="V4" s="3"/>
    </row>
    <row r="5" spans="2:22" ht="12" customHeight="1">
      <c r="B5" s="83"/>
      <c r="C5" s="137" t="s">
        <v>162</v>
      </c>
      <c r="D5" s="137" t="s">
        <v>162</v>
      </c>
      <c r="E5" s="137" t="s">
        <v>162</v>
      </c>
      <c r="F5" s="137" t="s">
        <v>162</v>
      </c>
      <c r="G5" s="137" t="s">
        <v>162</v>
      </c>
      <c r="H5" s="137" t="s">
        <v>162</v>
      </c>
      <c r="I5" s="140" t="s">
        <v>162</v>
      </c>
      <c r="J5" s="46"/>
      <c r="K5" s="138" t="s">
        <v>124</v>
      </c>
      <c r="L5" s="138" t="s">
        <v>124</v>
      </c>
      <c r="M5" s="138" t="s">
        <v>124</v>
      </c>
      <c r="N5" s="138" t="s">
        <v>124</v>
      </c>
      <c r="O5" s="138" t="s">
        <v>124</v>
      </c>
      <c r="P5" s="138" t="s">
        <v>124</v>
      </c>
      <c r="Q5" s="140" t="s">
        <v>124</v>
      </c>
      <c r="R5" s="3"/>
      <c r="S5" s="3"/>
      <c r="T5" s="3"/>
      <c r="U5" s="3"/>
      <c r="V5" s="3"/>
    </row>
    <row r="6" spans="2:22" ht="12" customHeight="1" thickBot="1">
      <c r="B6" s="141"/>
      <c r="C6" s="144"/>
      <c r="D6" s="144"/>
      <c r="E6" s="144"/>
      <c r="F6" s="144"/>
      <c r="G6" s="144"/>
      <c r="H6" s="144"/>
      <c r="I6" s="171"/>
      <c r="J6" s="46"/>
      <c r="K6" s="144"/>
      <c r="L6" s="144"/>
      <c r="M6" s="144"/>
      <c r="N6" s="144"/>
      <c r="O6" s="144"/>
      <c r="P6" s="144"/>
      <c r="Q6" s="142"/>
      <c r="R6" s="3"/>
      <c r="S6" s="3"/>
      <c r="T6" s="3"/>
      <c r="U6" s="3"/>
      <c r="V6" s="3"/>
    </row>
    <row r="7" spans="2:17" ht="15.75" customHeight="1">
      <c r="B7" s="97" t="s">
        <v>30</v>
      </c>
      <c r="C7" s="47"/>
      <c r="D7" s="47"/>
      <c r="E7" s="47"/>
      <c r="F7" s="47"/>
      <c r="G7" s="47"/>
      <c r="H7" s="47"/>
      <c r="I7" s="172"/>
      <c r="J7" s="47"/>
      <c r="K7" s="47">
        <f>_xlfn.IFERROR(B7/#REF!-1,"")</f>
      </c>
      <c r="L7" s="47">
        <f>_xlfn.IFERROR(C7/#REF!-1,"")</f>
      </c>
      <c r="M7" s="47">
        <f>_xlfn.IFERROR(D7/#REF!-1,"")</f>
      </c>
      <c r="N7" s="47">
        <f>_xlfn.IFERROR(E7/#REF!-1,"")</f>
      </c>
      <c r="O7" s="47">
        <f>_xlfn.IFERROR(F7/#REF!-1,"")</f>
      </c>
      <c r="P7" s="47">
        <f>_xlfn.IFERROR(G7/#REF!-1,"")</f>
      </c>
      <c r="Q7" s="43">
        <f>_xlfn.IFERROR(H7/#REF!-1,"")</f>
      </c>
    </row>
    <row r="8" spans="2:17" ht="15.75" customHeight="1">
      <c r="B8" s="40" t="s">
        <v>17</v>
      </c>
      <c r="C8" s="47">
        <v>631</v>
      </c>
      <c r="D8" s="47">
        <v>5027</v>
      </c>
      <c r="E8" s="47">
        <v>182</v>
      </c>
      <c r="F8" s="47">
        <v>197</v>
      </c>
      <c r="G8" s="47">
        <v>38</v>
      </c>
      <c r="H8" s="47">
        <v>0</v>
      </c>
      <c r="I8" s="43">
        <v>6075</v>
      </c>
      <c r="J8" s="47"/>
      <c r="K8" s="116">
        <f aca="true" t="shared" si="0" ref="K8:Q13">_xlfn.IFERROR(C8/C35-1,"")</f>
        <v>0.046434494195688236</v>
      </c>
      <c r="L8" s="116">
        <f t="shared" si="0"/>
        <v>0.07898690706160116</v>
      </c>
      <c r="M8" s="116">
        <f t="shared" si="0"/>
        <v>-0.14953271028037385</v>
      </c>
      <c r="N8" s="116">
        <f t="shared" si="0"/>
        <v>0.07650273224043724</v>
      </c>
      <c r="O8" s="116">
        <f t="shared" si="0"/>
        <v>-0.09523809523809523</v>
      </c>
      <c r="P8" s="116">
        <f t="shared" si="0"/>
      </c>
      <c r="Q8" s="117">
        <f t="shared" si="0"/>
        <v>0.06560252587265403</v>
      </c>
    </row>
    <row r="9" spans="2:17" ht="15.75" customHeight="1">
      <c r="B9" s="40" t="s">
        <v>18</v>
      </c>
      <c r="C9" s="47">
        <v>639</v>
      </c>
      <c r="D9" s="47">
        <v>24</v>
      </c>
      <c r="E9" s="47">
        <v>903</v>
      </c>
      <c r="F9" s="47">
        <v>65</v>
      </c>
      <c r="G9" s="47">
        <v>60</v>
      </c>
      <c r="H9" s="47">
        <v>-1691</v>
      </c>
      <c r="I9" s="43">
        <v>0</v>
      </c>
      <c r="J9" s="47"/>
      <c r="K9" s="116">
        <f t="shared" si="0"/>
        <v>0.2383720930232558</v>
      </c>
      <c r="L9" s="116">
        <f t="shared" si="0"/>
        <v>-0.6307692307692307</v>
      </c>
      <c r="M9" s="116">
        <f t="shared" si="0"/>
        <v>0.09720534629404609</v>
      </c>
      <c r="N9" s="116">
        <f t="shared" si="0"/>
        <v>-0.5112781954887218</v>
      </c>
      <c r="O9" s="116">
        <f t="shared" si="0"/>
        <v>0.13207547169811318</v>
      </c>
      <c r="P9" s="116">
        <f t="shared" si="0"/>
        <v>0.06352201257861645</v>
      </c>
      <c r="Q9" s="117">
        <f t="shared" si="0"/>
      </c>
    </row>
    <row r="10" spans="2:17" ht="15.75" customHeight="1" thickBot="1">
      <c r="B10" s="90" t="s">
        <v>19</v>
      </c>
      <c r="C10" s="93">
        <v>1270</v>
      </c>
      <c r="D10" s="93">
        <v>5051</v>
      </c>
      <c r="E10" s="93">
        <v>1085</v>
      </c>
      <c r="F10" s="93">
        <v>262</v>
      </c>
      <c r="G10" s="93">
        <v>98</v>
      </c>
      <c r="H10" s="93">
        <v>-1691</v>
      </c>
      <c r="I10" s="91">
        <v>6075</v>
      </c>
      <c r="J10" s="47"/>
      <c r="K10" s="120">
        <f t="shared" si="0"/>
        <v>0.1349419124218052</v>
      </c>
      <c r="L10" s="120">
        <f t="shared" si="0"/>
        <v>0.06922099915325997</v>
      </c>
      <c r="M10" s="120">
        <f t="shared" si="0"/>
        <v>0.04628736740597872</v>
      </c>
      <c r="N10" s="120">
        <f t="shared" si="0"/>
        <v>-0.1708860759493671</v>
      </c>
      <c r="O10" s="120">
        <f t="shared" si="0"/>
        <v>0.03157894736842115</v>
      </c>
      <c r="P10" s="120">
        <f t="shared" si="0"/>
        <v>0.06352201257861645</v>
      </c>
      <c r="Q10" s="121">
        <f t="shared" si="0"/>
        <v>0.06560252587265403</v>
      </c>
    </row>
    <row r="11" spans="2:17" ht="15.75" customHeight="1">
      <c r="B11" s="40" t="s">
        <v>24</v>
      </c>
      <c r="C11" s="47">
        <v>-257.6</v>
      </c>
      <c r="D11" s="47">
        <v>-51.7</v>
      </c>
      <c r="E11" s="47">
        <v>-227.89999999999998</v>
      </c>
      <c r="F11" s="47">
        <v>-110.1</v>
      </c>
      <c r="G11" s="47">
        <v>-14.2</v>
      </c>
      <c r="H11" s="47">
        <v>1</v>
      </c>
      <c r="I11" s="43">
        <v>-661</v>
      </c>
      <c r="J11" s="47"/>
      <c r="K11" s="116">
        <f t="shared" si="0"/>
        <v>0.09106310885218116</v>
      </c>
      <c r="L11" s="116">
        <f t="shared" si="0"/>
        <v>-0.03724394785847296</v>
      </c>
      <c r="M11" s="116">
        <f t="shared" si="0"/>
        <v>-0.01767241379310358</v>
      </c>
      <c r="N11" s="116">
        <f t="shared" si="0"/>
        <v>0.3265060240963855</v>
      </c>
      <c r="O11" s="116">
        <f t="shared" si="0"/>
        <v>0.04411764705882337</v>
      </c>
      <c r="P11" s="116">
        <f t="shared" si="0"/>
        <v>-2.25</v>
      </c>
      <c r="Q11" s="117">
        <f t="shared" si="0"/>
        <v>0.06785137318255252</v>
      </c>
    </row>
    <row r="12" spans="2:17" ht="15.75" customHeight="1">
      <c r="B12" s="40" t="s">
        <v>2</v>
      </c>
      <c r="C12" s="47">
        <v>-74.5</v>
      </c>
      <c r="D12" s="47">
        <v>-4236</v>
      </c>
      <c r="E12" s="47">
        <v>-17.200000000000017</v>
      </c>
      <c r="F12" s="47">
        <v>-100.30000000000001</v>
      </c>
      <c r="G12" s="47">
        <v>-19.4</v>
      </c>
      <c r="H12" s="47">
        <v>847.7000000000003</v>
      </c>
      <c r="I12" s="43">
        <v>-3600</v>
      </c>
      <c r="J12" s="47"/>
      <c r="K12" s="116">
        <f t="shared" si="0"/>
        <v>-0.15340909090909094</v>
      </c>
      <c r="L12" s="116">
        <f t="shared" si="0"/>
        <v>0.10146133444276884</v>
      </c>
      <c r="M12" s="116">
        <f t="shared" si="0"/>
        <v>-0.18095238095237953</v>
      </c>
      <c r="N12" s="116">
        <f t="shared" si="0"/>
        <v>-0.37468827930174553</v>
      </c>
      <c r="O12" s="116">
        <f t="shared" si="0"/>
        <v>0.3758865248226948</v>
      </c>
      <c r="P12" s="116">
        <f t="shared" si="0"/>
        <v>-0.0011782726522917564</v>
      </c>
      <c r="Q12" s="117">
        <f t="shared" si="0"/>
        <v>0.09729334308705107</v>
      </c>
    </row>
    <row r="13" spans="2:35" ht="15.75" customHeight="1">
      <c r="B13" s="40" t="s">
        <v>16</v>
      </c>
      <c r="C13" s="47">
        <v>-171.69999999999993</v>
      </c>
      <c r="D13" s="47">
        <v>-72</v>
      </c>
      <c r="E13" s="47">
        <v>-250.5</v>
      </c>
      <c r="F13" s="47">
        <v>-46</v>
      </c>
      <c r="G13" s="47">
        <v>-50.099999999999994</v>
      </c>
      <c r="H13" s="47">
        <v>1.2</v>
      </c>
      <c r="I13" s="43">
        <v>-589</v>
      </c>
      <c r="J13" s="53"/>
      <c r="K13" s="116">
        <f t="shared" si="0"/>
        <v>-0.11631497683993863</v>
      </c>
      <c r="L13" s="116">
        <f t="shared" si="0"/>
        <v>-0.09774436090225547</v>
      </c>
      <c r="M13" s="116">
        <f t="shared" si="0"/>
        <v>0.03384234420140286</v>
      </c>
      <c r="N13" s="116">
        <f t="shared" si="0"/>
        <v>-0.014989293361884481</v>
      </c>
      <c r="O13" s="116">
        <f t="shared" si="0"/>
        <v>0.020366598778004175</v>
      </c>
      <c r="P13" s="116">
        <f t="shared" si="0"/>
        <v>0.3333333333333335</v>
      </c>
      <c r="Q13" s="117">
        <f t="shared" si="0"/>
        <v>-0.03663722603860042</v>
      </c>
      <c r="R13" s="3"/>
      <c r="S13" s="3"/>
      <c r="T13" s="3"/>
      <c r="U13" s="3"/>
      <c r="V13" s="3"/>
      <c r="AI13" s="3"/>
    </row>
    <row r="14" spans="2:35" ht="15.75" customHeight="1">
      <c r="B14" s="40" t="s">
        <v>25</v>
      </c>
      <c r="C14" s="47">
        <v>-145.6</v>
      </c>
      <c r="D14" s="47">
        <v>-928.1000000000004</v>
      </c>
      <c r="E14" s="47">
        <v>-46.200000000000045</v>
      </c>
      <c r="F14" s="47">
        <v>-51.099999999999994</v>
      </c>
      <c r="G14" s="47">
        <v>-67.49999999999999</v>
      </c>
      <c r="H14" s="47">
        <v>812.2000000000003</v>
      </c>
      <c r="I14" s="43">
        <v>-426.10000000000036</v>
      </c>
      <c r="J14" s="47"/>
      <c r="K14" s="116">
        <f aca="true" t="shared" si="1" ref="K14:Q14">_xlfn.IFERROR(C14/C41-1,"")</f>
        <v>0.10470409711684359</v>
      </c>
      <c r="L14" s="116">
        <f t="shared" si="1"/>
        <v>0.12157099697885232</v>
      </c>
      <c r="M14" s="116">
        <f t="shared" si="1"/>
        <v>0.12408759124087698</v>
      </c>
      <c r="N14" s="116">
        <f t="shared" si="1"/>
        <v>-0.009689922480620394</v>
      </c>
      <c r="O14" s="116">
        <f t="shared" si="1"/>
        <v>0.22504537205081654</v>
      </c>
      <c r="P14" s="116">
        <f t="shared" si="1"/>
        <v>0.10986608362940742</v>
      </c>
      <c r="Q14" s="117">
        <f t="shared" si="1"/>
        <v>0.13535837996269828</v>
      </c>
      <c r="AI14" s="3"/>
    </row>
    <row r="15" spans="2:35" ht="15.75" customHeight="1">
      <c r="B15" s="40" t="s">
        <v>34</v>
      </c>
      <c r="C15" s="47">
        <v>-59</v>
      </c>
      <c r="D15" s="47">
        <v>-74</v>
      </c>
      <c r="E15" s="47">
        <v>-150</v>
      </c>
      <c r="F15" s="47">
        <v>0</v>
      </c>
      <c r="G15" s="47">
        <v>0</v>
      </c>
      <c r="H15" s="47">
        <v>0</v>
      </c>
      <c r="I15" s="43">
        <v>-283</v>
      </c>
      <c r="J15" s="47"/>
      <c r="K15" s="116">
        <f aca="true" t="shared" si="2" ref="K15:Q15">_xlfn.IFERROR(C15/C42-1,"")</f>
        <v>0.17999999999999994</v>
      </c>
      <c r="L15" s="116">
        <f t="shared" si="2"/>
        <v>0.008174386920980936</v>
      </c>
      <c r="M15" s="116">
        <f t="shared" si="2"/>
        <v>0.0714285714285714</v>
      </c>
      <c r="N15" s="116">
        <f t="shared" si="2"/>
      </c>
      <c r="O15" s="116">
        <f t="shared" si="2"/>
      </c>
      <c r="P15" s="116">
        <f t="shared" si="2"/>
      </c>
      <c r="Q15" s="117">
        <f t="shared" si="2"/>
        <v>0.07196969696969702</v>
      </c>
      <c r="AI15" s="3"/>
    </row>
    <row r="16" spans="2:35" ht="15.75" customHeight="1">
      <c r="B16" s="40" t="s">
        <v>120</v>
      </c>
      <c r="C16" s="47">
        <v>-20.299999999999997</v>
      </c>
      <c r="D16" s="49">
        <v>0</v>
      </c>
      <c r="E16" s="47">
        <v>0</v>
      </c>
      <c r="F16" s="47">
        <v>6</v>
      </c>
      <c r="G16" s="47">
        <v>1</v>
      </c>
      <c r="H16" s="47">
        <v>0</v>
      </c>
      <c r="I16" s="43">
        <v>-13</v>
      </c>
      <c r="J16" s="53"/>
      <c r="K16" s="116">
        <f aca="true" t="shared" si="3" ref="K16:Q16">_xlfn.IFERROR(C16/C43-1,"")</f>
        <v>-0.4345403899721446</v>
      </c>
      <c r="L16" s="116">
        <f t="shared" si="3"/>
        <v>-1</v>
      </c>
      <c r="M16" s="116">
        <f t="shared" si="3"/>
        <v>-1</v>
      </c>
      <c r="N16" s="116">
        <f t="shared" si="3"/>
        <v>-7</v>
      </c>
      <c r="O16" s="116">
        <f t="shared" si="3"/>
        <v>1.4999999999999978</v>
      </c>
      <c r="P16" s="116">
        <f t="shared" si="3"/>
      </c>
      <c r="Q16" s="117">
        <f t="shared" si="3"/>
        <v>-0.6578947368421053</v>
      </c>
      <c r="R16" s="3"/>
      <c r="S16" s="3"/>
      <c r="T16" s="3"/>
      <c r="U16" s="3"/>
      <c r="V16" s="3"/>
      <c r="AI16" s="3"/>
    </row>
    <row r="17" spans="2:35" ht="15.75" customHeight="1">
      <c r="B17" s="40" t="s">
        <v>1</v>
      </c>
      <c r="C17" s="47">
        <v>129.39999999999998</v>
      </c>
      <c r="D17" s="47">
        <v>5.1</v>
      </c>
      <c r="E17" s="47">
        <v>54.30000000000001</v>
      </c>
      <c r="F17" s="47">
        <v>1</v>
      </c>
      <c r="G17" s="47">
        <v>0</v>
      </c>
      <c r="H17" s="47">
        <v>29</v>
      </c>
      <c r="I17" s="43">
        <v>219</v>
      </c>
      <c r="J17" s="47"/>
      <c r="K17" s="116">
        <f aca="true" t="shared" si="4" ref="K17:Q17">_xlfn.IFERROR(C17/C44-1,"")</f>
        <v>-0.00994644223412422</v>
      </c>
      <c r="L17" s="116">
        <f t="shared" si="4"/>
        <v>-0.4204545454545455</v>
      </c>
      <c r="M17" s="116">
        <f t="shared" si="4"/>
        <v>0.19867549668874207</v>
      </c>
      <c r="N17" s="116">
        <f t="shared" si="4"/>
      </c>
      <c r="O17" s="116">
        <f t="shared" si="4"/>
      </c>
      <c r="P17" s="116">
        <f t="shared" si="4"/>
        <v>0.726190476190476</v>
      </c>
      <c r="Q17" s="117">
        <f t="shared" si="4"/>
        <v>0.08630952380952372</v>
      </c>
      <c r="AI17" s="3"/>
    </row>
    <row r="18" spans="2:35" ht="15.75" customHeight="1">
      <c r="B18" s="40" t="s">
        <v>70</v>
      </c>
      <c r="C18" s="47">
        <v>-130.8</v>
      </c>
      <c r="D18" s="47">
        <v>-25.400000000000006</v>
      </c>
      <c r="E18" s="47">
        <v>-94.79999999999998</v>
      </c>
      <c r="F18" s="47">
        <v>-49</v>
      </c>
      <c r="G18" s="47">
        <v>-4.9</v>
      </c>
      <c r="H18" s="47">
        <v>1.4000000000000001</v>
      </c>
      <c r="I18" s="43">
        <v>-303.69999999999993</v>
      </c>
      <c r="J18" s="47"/>
      <c r="K18" s="116">
        <f aca="true" t="shared" si="5" ref="K18:Q18">_xlfn.IFERROR(C18/C45-1,"")</f>
        <v>0.35403726708074523</v>
      </c>
      <c r="L18" s="116">
        <f t="shared" si="5"/>
        <v>-0.4697286012526094</v>
      </c>
      <c r="M18" s="116">
        <f t="shared" si="5"/>
        <v>0.0021141649048628253</v>
      </c>
      <c r="N18" s="116">
        <f t="shared" si="5"/>
        <v>-1.9074074074074074</v>
      </c>
      <c r="O18" s="116">
        <f t="shared" si="5"/>
        <v>-0.4166666666666665</v>
      </c>
      <c r="P18" s="116">
        <f t="shared" si="5"/>
        <v>-1.6363636363636362</v>
      </c>
      <c r="Q18" s="117">
        <f t="shared" si="5"/>
        <v>0.5479102956167174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90" t="s">
        <v>6</v>
      </c>
      <c r="C19" s="93">
        <v>-730.1999999999998</v>
      </c>
      <c r="D19" s="93">
        <v>-5381.4000000000015</v>
      </c>
      <c r="E19" s="93">
        <v>-732.0999999999999</v>
      </c>
      <c r="F19" s="93">
        <v>-349.4000000000001</v>
      </c>
      <c r="G19" s="93">
        <v>-155.7</v>
      </c>
      <c r="H19" s="93">
        <v>1691.3999999999996</v>
      </c>
      <c r="I19" s="91">
        <v>-5657</v>
      </c>
      <c r="J19" s="47"/>
      <c r="K19" s="120">
        <f aca="true" t="shared" si="6" ref="K19:Q23">_xlfn.IFERROR(C19/C46-1,"")</f>
        <v>0.03957858769931688</v>
      </c>
      <c r="L19" s="120">
        <f t="shared" si="6"/>
        <v>0.0938916556560625</v>
      </c>
      <c r="M19" s="120">
        <f t="shared" si="6"/>
        <v>0.00673817381738151</v>
      </c>
      <c r="N19" s="120">
        <f t="shared" si="6"/>
        <v>0.2085783465928741</v>
      </c>
      <c r="O19" s="120">
        <f t="shared" si="6"/>
        <v>0.10739687055476543</v>
      </c>
      <c r="P19" s="120">
        <f t="shared" si="6"/>
        <v>0.059774436090225036</v>
      </c>
      <c r="Q19" s="121">
        <f t="shared" si="6"/>
        <v>0.09141071152955615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90" t="s">
        <v>262</v>
      </c>
      <c r="C20" s="93">
        <v>798</v>
      </c>
      <c r="D20" s="93">
        <v>-279</v>
      </c>
      <c r="E20" s="93">
        <v>581</v>
      </c>
      <c r="F20" s="93">
        <v>22</v>
      </c>
      <c r="G20" s="93">
        <v>-43</v>
      </c>
      <c r="H20" s="93">
        <v>0</v>
      </c>
      <c r="I20" s="91">
        <v>1079</v>
      </c>
      <c r="J20" s="47"/>
      <c r="K20" s="120">
        <f t="shared" si="6"/>
        <v>0.2220520673813171</v>
      </c>
      <c r="L20" s="120">
        <f t="shared" si="6"/>
        <v>0.9787234042553192</v>
      </c>
      <c r="M20" s="120">
        <f t="shared" si="6"/>
        <v>0.0719557195571956</v>
      </c>
      <c r="N20" s="120">
        <f t="shared" si="6"/>
        <v>-0.8</v>
      </c>
      <c r="O20" s="120">
        <f t="shared" si="6"/>
        <v>0.34375</v>
      </c>
      <c r="P20" s="120">
        <f t="shared" si="6"/>
        <v>-1</v>
      </c>
      <c r="Q20" s="121">
        <f t="shared" si="6"/>
        <v>-0.05184534270650265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90" t="s">
        <v>254</v>
      </c>
      <c r="C21" s="93">
        <v>540</v>
      </c>
      <c r="D21" s="93">
        <v>-331</v>
      </c>
      <c r="E21" s="93">
        <v>353</v>
      </c>
      <c r="F21" s="93">
        <v>-88</v>
      </c>
      <c r="G21" s="93">
        <v>-57</v>
      </c>
      <c r="H21" s="93">
        <v>1</v>
      </c>
      <c r="I21" s="91">
        <v>418</v>
      </c>
      <c r="J21" s="47"/>
      <c r="K21" s="120">
        <f t="shared" si="6"/>
        <v>0.29807692307692313</v>
      </c>
      <c r="L21" s="120">
        <f t="shared" si="6"/>
        <v>0.6974358974358974</v>
      </c>
      <c r="M21" s="120">
        <f t="shared" si="6"/>
        <v>0.1387096774193548</v>
      </c>
      <c r="N21" s="120">
        <f t="shared" si="6"/>
        <v>-4.2592592592592595</v>
      </c>
      <c r="O21" s="120">
        <f t="shared" si="6"/>
        <v>0.2666666666666666</v>
      </c>
      <c r="P21" s="120">
        <f t="shared" si="6"/>
        <v>-0.8333333333333334</v>
      </c>
      <c r="Q21" s="121">
        <f t="shared" si="6"/>
        <v>-0.19460500963391136</v>
      </c>
      <c r="AH21" s="3"/>
      <c r="AI21" s="3"/>
    </row>
    <row r="22" spans="2:35" ht="15.75" customHeight="1">
      <c r="B22" s="40" t="s">
        <v>119</v>
      </c>
      <c r="C22" s="47">
        <v>9</v>
      </c>
      <c r="D22" s="49">
        <v>0</v>
      </c>
      <c r="E22" s="47">
        <v>0</v>
      </c>
      <c r="F22" s="47">
        <v>0</v>
      </c>
      <c r="G22" s="47">
        <v>4</v>
      </c>
      <c r="H22" s="47">
        <v>0</v>
      </c>
      <c r="I22" s="43">
        <v>13</v>
      </c>
      <c r="J22" s="53"/>
      <c r="K22" s="116">
        <f t="shared" si="6"/>
        <v>-1.4736842105263157</v>
      </c>
      <c r="L22" s="116">
        <f t="shared" si="6"/>
      </c>
      <c r="M22" s="116">
        <f t="shared" si="6"/>
      </c>
      <c r="N22" s="116">
        <f t="shared" si="6"/>
      </c>
      <c r="O22" s="116">
        <f t="shared" si="6"/>
      </c>
      <c r="P22" s="116">
        <f t="shared" si="6"/>
      </c>
      <c r="Q22" s="117">
        <f t="shared" si="6"/>
        <v>-1.6842105263157894</v>
      </c>
      <c r="R22" s="3"/>
      <c r="S22" s="3"/>
      <c r="T22" s="3"/>
      <c r="U22" s="3"/>
      <c r="V22" s="3"/>
      <c r="AI22" s="3"/>
    </row>
    <row r="23" spans="2:35" ht="15.75" customHeight="1">
      <c r="B23" s="40" t="s">
        <v>259</v>
      </c>
      <c r="C23" s="47">
        <v>-302</v>
      </c>
      <c r="D23" s="47">
        <v>-6</v>
      </c>
      <c r="E23" s="47">
        <v>-274</v>
      </c>
      <c r="F23" s="47">
        <v>-271</v>
      </c>
      <c r="G23" s="47">
        <v>-35</v>
      </c>
      <c r="H23" s="47">
        <v>-5</v>
      </c>
      <c r="I23" s="43">
        <v>-893</v>
      </c>
      <c r="J23" s="53"/>
      <c r="K23" s="116">
        <f t="shared" si="6"/>
        <v>-0.15877437325905297</v>
      </c>
      <c r="L23" s="116">
        <f t="shared" si="6"/>
        <v>-0.4</v>
      </c>
      <c r="M23" s="116">
        <f t="shared" si="6"/>
        <v>0.09600000000000009</v>
      </c>
      <c r="N23" s="116">
        <f t="shared" si="6"/>
        <v>0.5847953216374269</v>
      </c>
      <c r="O23" s="116">
        <f t="shared" si="6"/>
        <v>-0.07894736842105265</v>
      </c>
      <c r="P23" s="116">
        <f t="shared" si="6"/>
        <v>0</v>
      </c>
      <c r="Q23" s="117">
        <f t="shared" si="6"/>
        <v>0.07202881152460994</v>
      </c>
      <c r="R23" s="3"/>
      <c r="S23" s="3"/>
      <c r="T23" s="3"/>
      <c r="U23" s="3"/>
      <c r="V23" s="3"/>
      <c r="AI23" s="3"/>
    </row>
    <row r="24" spans="2:35" ht="15.75" customHeight="1">
      <c r="B24" s="40"/>
      <c r="C24" s="47"/>
      <c r="D24" s="47"/>
      <c r="E24" s="47"/>
      <c r="F24" s="47"/>
      <c r="G24" s="47"/>
      <c r="H24" s="47"/>
      <c r="I24" s="43"/>
      <c r="J24" s="53"/>
      <c r="K24" s="116"/>
      <c r="L24" s="116"/>
      <c r="M24" s="116"/>
      <c r="N24" s="116"/>
      <c r="O24" s="116"/>
      <c r="P24" s="116"/>
      <c r="Q24" s="117"/>
      <c r="R24" s="3"/>
      <c r="S24" s="3"/>
      <c r="T24" s="3"/>
      <c r="U24" s="3"/>
      <c r="V24" s="3"/>
      <c r="AI24" s="3"/>
    </row>
    <row r="25" spans="2:35" ht="15.75" customHeight="1">
      <c r="B25" s="38" t="s">
        <v>235</v>
      </c>
      <c r="C25" s="47">
        <v>7015</v>
      </c>
      <c r="D25" s="47">
        <v>2965</v>
      </c>
      <c r="E25" s="47">
        <v>11206</v>
      </c>
      <c r="F25" s="47">
        <v>1801</v>
      </c>
      <c r="G25" s="47">
        <v>1853</v>
      </c>
      <c r="H25" s="47"/>
      <c r="I25" s="43">
        <v>24840</v>
      </c>
      <c r="J25" s="53"/>
      <c r="K25" s="116">
        <f aca="true" t="shared" si="7" ref="K25:Q25">_xlfn.IFERROR(C25/C52-1,"")</f>
        <v>-0.15165074374168586</v>
      </c>
      <c r="L25" s="116">
        <f t="shared" si="7"/>
        <v>0.0206540447504302</v>
      </c>
      <c r="M25" s="116">
        <f t="shared" si="7"/>
        <v>0.03663274745605927</v>
      </c>
      <c r="N25" s="116">
        <f t="shared" si="7"/>
        <v>-0.08532249873031994</v>
      </c>
      <c r="O25" s="116">
        <f t="shared" si="7"/>
        <v>-0.04138644593895502</v>
      </c>
      <c r="P25" s="116">
        <f t="shared" si="7"/>
      </c>
      <c r="Q25" s="117">
        <f t="shared" si="7"/>
        <v>-0.04040794251719071</v>
      </c>
      <c r="R25" s="3"/>
      <c r="S25" s="3"/>
      <c r="T25" s="3"/>
      <c r="U25" s="3"/>
      <c r="V25" s="3"/>
      <c r="AI25" s="3"/>
    </row>
    <row r="26" spans="2:35" ht="15.75" customHeight="1">
      <c r="B26" s="40"/>
      <c r="C26" s="47"/>
      <c r="D26" s="47"/>
      <c r="E26" s="47"/>
      <c r="F26" s="47"/>
      <c r="G26" s="47"/>
      <c r="H26" s="47"/>
      <c r="I26" s="79"/>
      <c r="J26" s="53"/>
      <c r="K26" s="47"/>
      <c r="L26" s="47"/>
      <c r="M26" s="47"/>
      <c r="N26" s="47"/>
      <c r="O26" s="47"/>
      <c r="P26" s="47"/>
      <c r="Q26" s="43"/>
      <c r="R26" s="3"/>
      <c r="S26" s="3"/>
      <c r="T26" s="3"/>
      <c r="U26" s="3"/>
      <c r="V26" s="3"/>
      <c r="AI26" s="3"/>
    </row>
    <row r="27" spans="2:35" ht="15.75" customHeight="1">
      <c r="B27" s="112"/>
      <c r="C27" s="113"/>
      <c r="D27" s="79"/>
      <c r="E27" s="113"/>
      <c r="F27" s="113"/>
      <c r="G27" s="79"/>
      <c r="H27" s="79"/>
      <c r="I27" s="79"/>
      <c r="J27" s="53"/>
      <c r="K27" s="47"/>
      <c r="L27" s="47"/>
      <c r="M27" s="47"/>
      <c r="N27" s="47"/>
      <c r="O27" s="47"/>
      <c r="P27" s="47"/>
      <c r="Q27" s="43"/>
      <c r="R27" s="3"/>
      <c r="S27" s="3"/>
      <c r="T27" s="3"/>
      <c r="U27" s="3"/>
      <c r="V27" s="3"/>
      <c r="AI27" s="3"/>
    </row>
    <row r="28" spans="2:35" ht="15.75" customHeight="1">
      <c r="B28" s="112"/>
      <c r="C28" s="113"/>
      <c r="D28" s="79"/>
      <c r="E28" s="113"/>
      <c r="F28" s="113"/>
      <c r="G28" s="79"/>
      <c r="H28" s="79"/>
      <c r="I28" s="79"/>
      <c r="J28" s="53"/>
      <c r="K28" s="47"/>
      <c r="L28" s="47"/>
      <c r="M28" s="47"/>
      <c r="N28" s="47"/>
      <c r="O28" s="47"/>
      <c r="P28" s="47"/>
      <c r="Q28" s="43"/>
      <c r="R28" s="3"/>
      <c r="S28" s="3"/>
      <c r="T28" s="3"/>
      <c r="U28" s="3"/>
      <c r="V28" s="3"/>
      <c r="AI28" s="3"/>
    </row>
    <row r="29" spans="2:35" s="2" customFormat="1" ht="15.75" customHeight="1">
      <c r="B29" s="78"/>
      <c r="C29" s="114"/>
      <c r="D29" s="114"/>
      <c r="E29" s="114"/>
      <c r="F29" s="114"/>
      <c r="G29" s="114"/>
      <c r="H29" s="114"/>
      <c r="I29" s="114"/>
      <c r="J29" s="1"/>
      <c r="K29" s="1"/>
      <c r="L29" s="1"/>
      <c r="M29" s="1"/>
      <c r="N29" s="1"/>
      <c r="O29" s="1"/>
      <c r="P29" s="1"/>
      <c r="Q29" s="4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79"/>
      <c r="C30" s="113"/>
      <c r="D30" s="79"/>
      <c r="E30" s="113"/>
      <c r="F30" s="113"/>
      <c r="G30" s="79"/>
      <c r="H30" s="79"/>
      <c r="I30" s="79"/>
      <c r="J30" s="1"/>
      <c r="K30" s="1"/>
      <c r="L30" s="1"/>
      <c r="M30" s="1"/>
      <c r="N30" s="1"/>
      <c r="O30" s="1"/>
      <c r="P30" s="1"/>
      <c r="Q30" s="4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85" t="s">
        <v>305</v>
      </c>
      <c r="C31" s="88" t="s">
        <v>265</v>
      </c>
      <c r="D31" s="88" t="s">
        <v>266</v>
      </c>
      <c r="E31" s="88" t="s">
        <v>267</v>
      </c>
      <c r="F31" s="88" t="s">
        <v>268</v>
      </c>
      <c r="G31" s="136" t="s">
        <v>269</v>
      </c>
      <c r="H31" s="136" t="s">
        <v>270</v>
      </c>
      <c r="I31" s="87" t="s">
        <v>271</v>
      </c>
      <c r="J31" s="88" t="s">
        <v>122</v>
      </c>
      <c r="K31" s="88" t="s">
        <v>230</v>
      </c>
      <c r="L31" s="88" t="s">
        <v>231</v>
      </c>
      <c r="M31" s="88" t="s">
        <v>21</v>
      </c>
      <c r="N31" s="88" t="s">
        <v>33</v>
      </c>
      <c r="O31" s="136" t="s">
        <v>15</v>
      </c>
      <c r="P31" s="136" t="s">
        <v>22</v>
      </c>
      <c r="Q31" s="87" t="s">
        <v>27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83"/>
      <c r="C32" s="137" t="s">
        <v>162</v>
      </c>
      <c r="D32" s="137" t="s">
        <v>162</v>
      </c>
      <c r="E32" s="137" t="s">
        <v>162</v>
      </c>
      <c r="F32" s="137" t="s">
        <v>162</v>
      </c>
      <c r="G32" s="137" t="s">
        <v>162</v>
      </c>
      <c r="H32" s="137" t="s">
        <v>162</v>
      </c>
      <c r="I32" s="140" t="s">
        <v>162</v>
      </c>
      <c r="J32" s="46"/>
      <c r="K32" s="138" t="s">
        <v>162</v>
      </c>
      <c r="L32" s="138" t="s">
        <v>162</v>
      </c>
      <c r="M32" s="138" t="s">
        <v>162</v>
      </c>
      <c r="N32" s="138" t="s">
        <v>162</v>
      </c>
      <c r="O32" s="138" t="s">
        <v>162</v>
      </c>
      <c r="P32" s="138" t="s">
        <v>162</v>
      </c>
      <c r="Q32" s="140" t="s">
        <v>162</v>
      </c>
      <c r="R32" s="4"/>
      <c r="S32" s="4"/>
      <c r="T32" s="4"/>
    </row>
    <row r="33" spans="2:20" ht="13.5" thickBot="1">
      <c r="B33" s="141" t="s">
        <v>121</v>
      </c>
      <c r="C33" s="141" t="s">
        <v>121</v>
      </c>
      <c r="D33" s="141" t="s">
        <v>121</v>
      </c>
      <c r="E33" s="141" t="s">
        <v>121</v>
      </c>
      <c r="F33" s="141" t="s">
        <v>121</v>
      </c>
      <c r="G33" s="141" t="s">
        <v>121</v>
      </c>
      <c r="H33" s="141" t="s">
        <v>121</v>
      </c>
      <c r="I33" s="140" t="s">
        <v>121</v>
      </c>
      <c r="J33" s="46"/>
      <c r="K33" s="144"/>
      <c r="L33" s="144"/>
      <c r="M33" s="144"/>
      <c r="N33" s="144"/>
      <c r="O33" s="144"/>
      <c r="P33" s="144"/>
      <c r="Q33" s="142"/>
      <c r="R33" s="10">
        <f>_xlfn.IFERROR(G33/G59-1,"")</f>
      </c>
      <c r="S33" s="10">
        <f>_xlfn.IFERROR(H33/H59-1,"")</f>
      </c>
      <c r="T33" s="10">
        <f>_xlfn.IFERROR(K33/K59-1,"")</f>
      </c>
    </row>
    <row r="34" spans="2:17" ht="15.75" customHeight="1">
      <c r="B34" s="97" t="s">
        <v>30</v>
      </c>
      <c r="C34" s="47"/>
      <c r="D34" s="47"/>
      <c r="E34" s="47"/>
      <c r="F34" s="47"/>
      <c r="G34" s="47"/>
      <c r="H34" s="47"/>
      <c r="I34" s="172"/>
      <c r="K34" s="1">
        <f aca="true" t="shared" si="8" ref="K34:Q34">_xlfn.IFERROR(B34/B58-1,"")</f>
      </c>
      <c r="L34" s="1">
        <f t="shared" si="8"/>
      </c>
      <c r="M34" s="1">
        <f t="shared" si="8"/>
      </c>
      <c r="N34" s="1">
        <f t="shared" si="8"/>
      </c>
      <c r="O34" s="1">
        <f t="shared" si="8"/>
      </c>
      <c r="P34" s="1">
        <f t="shared" si="8"/>
      </c>
      <c r="Q34" s="43">
        <f t="shared" si="8"/>
      </c>
    </row>
    <row r="35" spans="2:17" ht="15.75" customHeight="1">
      <c r="B35" s="40" t="s">
        <v>17</v>
      </c>
      <c r="C35" s="47">
        <v>603</v>
      </c>
      <c r="D35" s="47">
        <v>4659</v>
      </c>
      <c r="E35" s="47">
        <v>214</v>
      </c>
      <c r="F35" s="47">
        <v>183</v>
      </c>
      <c r="G35" s="47">
        <v>42</v>
      </c>
      <c r="H35" s="47">
        <v>0</v>
      </c>
      <c r="I35" s="43">
        <v>5701</v>
      </c>
      <c r="K35" s="118">
        <f aca="true" t="shared" si="9" ref="K35:O39">C8-C35</f>
        <v>28</v>
      </c>
      <c r="L35" s="118">
        <f t="shared" si="9"/>
        <v>368</v>
      </c>
      <c r="M35" s="118">
        <f t="shared" si="9"/>
        <v>-32</v>
      </c>
      <c r="N35" s="118">
        <f t="shared" si="9"/>
        <v>14</v>
      </c>
      <c r="O35" s="118">
        <f t="shared" si="9"/>
        <v>-4</v>
      </c>
      <c r="P35" s="118"/>
      <c r="Q35" s="119">
        <f>I8-I35</f>
        <v>374</v>
      </c>
    </row>
    <row r="36" spans="2:17" ht="15.75" customHeight="1">
      <c r="B36" s="40" t="s">
        <v>18</v>
      </c>
      <c r="C36" s="47">
        <v>516</v>
      </c>
      <c r="D36" s="47">
        <v>65</v>
      </c>
      <c r="E36" s="47">
        <v>823</v>
      </c>
      <c r="F36" s="47">
        <v>133</v>
      </c>
      <c r="G36" s="47">
        <v>53</v>
      </c>
      <c r="H36" s="47">
        <v>-1590</v>
      </c>
      <c r="I36" s="43">
        <v>0</v>
      </c>
      <c r="K36" s="118">
        <f t="shared" si="9"/>
        <v>123</v>
      </c>
      <c r="L36" s="118">
        <f t="shared" si="9"/>
        <v>-41</v>
      </c>
      <c r="M36" s="118">
        <f t="shared" si="9"/>
        <v>80</v>
      </c>
      <c r="N36" s="118">
        <f t="shared" si="9"/>
        <v>-68</v>
      </c>
      <c r="O36" s="118">
        <f t="shared" si="9"/>
        <v>7</v>
      </c>
      <c r="P36" s="118"/>
      <c r="Q36" s="119">
        <f>I9-I36</f>
        <v>0</v>
      </c>
    </row>
    <row r="37" spans="2:17" ht="15.75" customHeight="1" thickBot="1">
      <c r="B37" s="90" t="s">
        <v>19</v>
      </c>
      <c r="C37" s="93">
        <v>1119</v>
      </c>
      <c r="D37" s="93">
        <v>4724</v>
      </c>
      <c r="E37" s="93">
        <v>1037</v>
      </c>
      <c r="F37" s="93">
        <v>316</v>
      </c>
      <c r="G37" s="93">
        <v>95</v>
      </c>
      <c r="H37" s="93">
        <v>-1590</v>
      </c>
      <c r="I37" s="91">
        <v>5701</v>
      </c>
      <c r="K37" s="122">
        <f t="shared" si="9"/>
        <v>151</v>
      </c>
      <c r="L37" s="122">
        <f t="shared" si="9"/>
        <v>327</v>
      </c>
      <c r="M37" s="122">
        <f t="shared" si="9"/>
        <v>48</v>
      </c>
      <c r="N37" s="122">
        <f t="shared" si="9"/>
        <v>-54</v>
      </c>
      <c r="O37" s="122">
        <f t="shared" si="9"/>
        <v>3</v>
      </c>
      <c r="P37" s="122">
        <f>H10-H37</f>
        <v>-101</v>
      </c>
      <c r="Q37" s="125">
        <f>I10-I37</f>
        <v>374</v>
      </c>
    </row>
    <row r="38" spans="2:17" ht="15.75" customHeight="1">
      <c r="B38" s="40" t="s">
        <v>24</v>
      </c>
      <c r="C38" s="47">
        <v>-236.10000000000002</v>
      </c>
      <c r="D38" s="47">
        <v>-53.7</v>
      </c>
      <c r="E38" s="47">
        <v>-232</v>
      </c>
      <c r="F38" s="47">
        <v>-83</v>
      </c>
      <c r="G38" s="47">
        <v>-13.600000000000001</v>
      </c>
      <c r="H38" s="49">
        <v>-0.8</v>
      </c>
      <c r="I38" s="43">
        <v>-619</v>
      </c>
      <c r="K38" s="118">
        <f t="shared" si="9"/>
        <v>-21.5</v>
      </c>
      <c r="L38" s="118">
        <f t="shared" si="9"/>
        <v>2</v>
      </c>
      <c r="M38" s="118">
        <f t="shared" si="9"/>
        <v>4.100000000000023</v>
      </c>
      <c r="N38" s="118">
        <f t="shared" si="9"/>
        <v>-27.099999999999994</v>
      </c>
      <c r="O38" s="118">
        <f t="shared" si="9"/>
        <v>-0.5999999999999979</v>
      </c>
      <c r="P38" s="118"/>
      <c r="Q38" s="119">
        <f>I11-I38</f>
        <v>-42</v>
      </c>
    </row>
    <row r="39" spans="2:17" ht="15.75" customHeight="1">
      <c r="B39" s="40" t="s">
        <v>2</v>
      </c>
      <c r="C39" s="47">
        <v>-88</v>
      </c>
      <c r="D39" s="47">
        <v>-3845.7999999999993</v>
      </c>
      <c r="E39" s="47">
        <v>-20.999999999999986</v>
      </c>
      <c r="F39" s="47">
        <v>-160.39999999999998</v>
      </c>
      <c r="G39" s="47">
        <v>-14.100000000000001</v>
      </c>
      <c r="H39" s="47">
        <v>848.7000000000003</v>
      </c>
      <c r="I39" s="43">
        <v>-3280.800000000003</v>
      </c>
      <c r="K39" s="118">
        <f t="shared" si="9"/>
        <v>13.5</v>
      </c>
      <c r="L39" s="118">
        <f t="shared" si="9"/>
        <v>-390.2000000000007</v>
      </c>
      <c r="M39" s="118">
        <f t="shared" si="9"/>
        <v>3.7999999999999687</v>
      </c>
      <c r="N39" s="118">
        <f t="shared" si="9"/>
        <v>60.099999999999966</v>
      </c>
      <c r="O39" s="118">
        <f t="shared" si="9"/>
        <v>-5.299999999999997</v>
      </c>
      <c r="P39" s="118">
        <f>H12-H39</f>
        <v>-1</v>
      </c>
      <c r="Q39" s="119">
        <f>I12-I39</f>
        <v>-319.1999999999971</v>
      </c>
    </row>
    <row r="40" spans="2:17" ht="15.75" customHeight="1">
      <c r="B40" s="40" t="s">
        <v>16</v>
      </c>
      <c r="C40" s="47">
        <v>-194.3</v>
      </c>
      <c r="D40" s="47">
        <v>-79.79999999999998</v>
      </c>
      <c r="E40" s="47">
        <v>-242.30000000000007</v>
      </c>
      <c r="F40" s="47">
        <v>-46.7</v>
      </c>
      <c r="G40" s="47">
        <v>-49.099999999999994</v>
      </c>
      <c r="H40" s="47">
        <v>0.8999999999999999</v>
      </c>
      <c r="I40" s="43">
        <v>-611.4000000000003</v>
      </c>
      <c r="K40" s="118">
        <f aca="true" t="shared" si="10" ref="K40:Q40">C13-C40</f>
        <v>22.60000000000008</v>
      </c>
      <c r="L40" s="118">
        <f t="shared" si="10"/>
        <v>7.799999999999983</v>
      </c>
      <c r="M40" s="118">
        <f t="shared" si="10"/>
        <v>-8.199999999999932</v>
      </c>
      <c r="N40" s="118">
        <f t="shared" si="10"/>
        <v>0.7000000000000028</v>
      </c>
      <c r="O40" s="118">
        <f t="shared" si="10"/>
        <v>-1</v>
      </c>
      <c r="P40" s="118">
        <f t="shared" si="10"/>
        <v>0.30000000000000004</v>
      </c>
      <c r="Q40" s="119">
        <f t="shared" si="10"/>
        <v>22.40000000000032</v>
      </c>
    </row>
    <row r="41" spans="2:17" ht="15.75" customHeight="1">
      <c r="B41" s="40" t="s">
        <v>25</v>
      </c>
      <c r="C41" s="47">
        <v>-131.8</v>
      </c>
      <c r="D41" s="47">
        <v>-827.5</v>
      </c>
      <c r="E41" s="47">
        <v>-41.1</v>
      </c>
      <c r="F41" s="47">
        <v>-51.60000000000001</v>
      </c>
      <c r="G41" s="47">
        <v>-55.099999999999994</v>
      </c>
      <c r="H41" s="47">
        <v>731.8</v>
      </c>
      <c r="I41" s="43">
        <v>-375.2999999999997</v>
      </c>
      <c r="K41" s="118">
        <f aca="true" t="shared" si="11" ref="K41:Q41">C14-C41</f>
        <v>-13.799999999999983</v>
      </c>
      <c r="L41" s="118">
        <f t="shared" si="11"/>
        <v>-100.60000000000036</v>
      </c>
      <c r="M41" s="118">
        <f t="shared" si="11"/>
        <v>-5.100000000000044</v>
      </c>
      <c r="N41" s="118">
        <f t="shared" si="11"/>
        <v>0.5000000000000142</v>
      </c>
      <c r="O41" s="118">
        <f t="shared" si="11"/>
        <v>-12.399999999999991</v>
      </c>
      <c r="P41" s="118">
        <f t="shared" si="11"/>
        <v>80.40000000000032</v>
      </c>
      <c r="Q41" s="119">
        <f t="shared" si="11"/>
        <v>-50.80000000000064</v>
      </c>
    </row>
    <row r="42" spans="2:17" ht="15.75" customHeight="1">
      <c r="B42" s="40" t="s">
        <v>34</v>
      </c>
      <c r="C42" s="47">
        <v>-50</v>
      </c>
      <c r="D42" s="47">
        <v>-73.4</v>
      </c>
      <c r="E42" s="47">
        <v>-140</v>
      </c>
      <c r="F42" s="47">
        <v>0</v>
      </c>
      <c r="G42" s="47">
        <v>0</v>
      </c>
      <c r="H42" s="47">
        <v>0</v>
      </c>
      <c r="I42" s="43">
        <v>-264</v>
      </c>
      <c r="K42" s="118">
        <f aca="true" t="shared" si="12" ref="K42:Q42">C15-C42</f>
        <v>-9</v>
      </c>
      <c r="L42" s="118">
        <f t="shared" si="12"/>
        <v>-0.5999999999999943</v>
      </c>
      <c r="M42" s="118">
        <f t="shared" si="12"/>
        <v>-10</v>
      </c>
      <c r="N42" s="118">
        <f t="shared" si="12"/>
        <v>0</v>
      </c>
      <c r="O42" s="118">
        <f t="shared" si="12"/>
        <v>0</v>
      </c>
      <c r="P42" s="118">
        <f t="shared" si="12"/>
        <v>0</v>
      </c>
      <c r="Q42" s="119">
        <f t="shared" si="12"/>
        <v>-19</v>
      </c>
    </row>
    <row r="43" spans="2:35" ht="15.75" customHeight="1">
      <c r="B43" s="40" t="s">
        <v>120</v>
      </c>
      <c r="C43" s="47">
        <v>-35.89999999999998</v>
      </c>
      <c r="D43" s="49">
        <v>0.10000000000000009</v>
      </c>
      <c r="E43" s="47">
        <v>-1</v>
      </c>
      <c r="F43" s="47">
        <v>-1</v>
      </c>
      <c r="G43" s="47">
        <v>0.40000000000000036</v>
      </c>
      <c r="H43" s="47">
        <v>0</v>
      </c>
      <c r="I43" s="43">
        <v>-38</v>
      </c>
      <c r="J43" s="53"/>
      <c r="K43" s="118">
        <f aca="true" t="shared" si="13" ref="K43:Q43">C16-C43</f>
        <v>15.59999999999998</v>
      </c>
      <c r="L43" s="118">
        <f t="shared" si="13"/>
        <v>-0.10000000000000009</v>
      </c>
      <c r="M43" s="118">
        <f t="shared" si="13"/>
        <v>1</v>
      </c>
      <c r="N43" s="118">
        <f t="shared" si="13"/>
        <v>7</v>
      </c>
      <c r="O43" s="118">
        <f t="shared" si="13"/>
        <v>0.5999999999999996</v>
      </c>
      <c r="P43" s="118">
        <f t="shared" si="13"/>
        <v>0</v>
      </c>
      <c r="Q43" s="119">
        <f t="shared" si="13"/>
        <v>25</v>
      </c>
      <c r="R43" s="3"/>
      <c r="S43" s="3"/>
      <c r="T43" s="3"/>
      <c r="U43" s="3"/>
      <c r="V43" s="3"/>
      <c r="AI43" s="3"/>
    </row>
    <row r="44" spans="2:17" ht="15.75" customHeight="1">
      <c r="B44" s="40" t="s">
        <v>1</v>
      </c>
      <c r="C44" s="47">
        <v>130.70000000000002</v>
      </c>
      <c r="D44" s="47">
        <v>8.8</v>
      </c>
      <c r="E44" s="47">
        <v>45.3</v>
      </c>
      <c r="F44" s="47">
        <v>0</v>
      </c>
      <c r="G44" s="47">
        <v>0</v>
      </c>
      <c r="H44" s="47">
        <v>16.8</v>
      </c>
      <c r="I44" s="43">
        <v>201.60000000000002</v>
      </c>
      <c r="K44" s="118">
        <f aca="true" t="shared" si="14" ref="K44:Q44">C17-C44</f>
        <v>-1.3000000000000398</v>
      </c>
      <c r="L44" s="118">
        <f t="shared" si="14"/>
        <v>-3.700000000000001</v>
      </c>
      <c r="M44" s="118">
        <f t="shared" si="14"/>
        <v>9.000000000000014</v>
      </c>
      <c r="N44" s="118">
        <f t="shared" si="14"/>
        <v>1</v>
      </c>
      <c r="O44" s="118">
        <f t="shared" si="14"/>
        <v>0</v>
      </c>
      <c r="P44" s="118">
        <f t="shared" si="14"/>
        <v>12.2</v>
      </c>
      <c r="Q44" s="119">
        <f t="shared" si="14"/>
        <v>17.399999999999977</v>
      </c>
    </row>
    <row r="45" spans="2:17" ht="15.75" customHeight="1">
      <c r="B45" s="40" t="s">
        <v>70</v>
      </c>
      <c r="C45" s="47">
        <v>-96.60000000000002</v>
      </c>
      <c r="D45" s="47">
        <v>-47.89999999999999</v>
      </c>
      <c r="E45" s="47">
        <v>-94.59999999999997</v>
      </c>
      <c r="F45" s="47">
        <v>54</v>
      </c>
      <c r="G45" s="47">
        <v>-8.399999999999999</v>
      </c>
      <c r="H45" s="47">
        <v>-2.2</v>
      </c>
      <c r="I45" s="43">
        <v>-196.2</v>
      </c>
      <c r="K45" s="118">
        <f aca="true" t="shared" si="15" ref="K45:Q48">C18-C45</f>
        <v>-34.19999999999999</v>
      </c>
      <c r="L45" s="118">
        <f t="shared" si="15"/>
        <v>22.499999999999986</v>
      </c>
      <c r="M45" s="118">
        <f t="shared" si="15"/>
        <v>-0.20000000000001705</v>
      </c>
      <c r="N45" s="118">
        <f t="shared" si="15"/>
        <v>-103</v>
      </c>
      <c r="O45" s="118">
        <f t="shared" si="15"/>
        <v>3.4999999999999982</v>
      </c>
      <c r="P45" s="118">
        <f t="shared" si="15"/>
        <v>3.6000000000000005</v>
      </c>
      <c r="Q45" s="119">
        <f t="shared" si="15"/>
        <v>-107.49999999999994</v>
      </c>
    </row>
    <row r="46" spans="2:17" ht="15.75" customHeight="1" thickBot="1">
      <c r="B46" s="90" t="s">
        <v>6</v>
      </c>
      <c r="C46" s="93">
        <v>-702.3999999999996</v>
      </c>
      <c r="D46" s="93">
        <v>-4919.500000000002</v>
      </c>
      <c r="E46" s="93">
        <v>-727.2</v>
      </c>
      <c r="F46" s="93">
        <v>-289.10000000000014</v>
      </c>
      <c r="G46" s="93">
        <v>-140.59999999999997</v>
      </c>
      <c r="H46" s="93">
        <v>1596.0000000000005</v>
      </c>
      <c r="I46" s="91">
        <v>-5183.200000000004</v>
      </c>
      <c r="K46" s="122">
        <f t="shared" si="15"/>
        <v>-27.800000000000182</v>
      </c>
      <c r="L46" s="122">
        <f t="shared" si="15"/>
        <v>-461.89999999999964</v>
      </c>
      <c r="M46" s="122">
        <f t="shared" si="15"/>
        <v>-4.899999999999864</v>
      </c>
      <c r="N46" s="122">
        <f t="shared" si="15"/>
        <v>-60.299999999999955</v>
      </c>
      <c r="O46" s="122">
        <f t="shared" si="15"/>
        <v>-15.100000000000023</v>
      </c>
      <c r="P46" s="122">
        <f t="shared" si="15"/>
        <v>95.39999999999918</v>
      </c>
      <c r="Q46" s="125">
        <f t="shared" si="15"/>
        <v>-473.79999999999563</v>
      </c>
    </row>
    <row r="47" spans="2:17" ht="15.75" customHeight="1" thickBot="1">
      <c r="B47" s="90" t="s">
        <v>262</v>
      </c>
      <c r="C47" s="93">
        <v>653</v>
      </c>
      <c r="D47" s="93">
        <v>-141</v>
      </c>
      <c r="E47" s="93">
        <v>542</v>
      </c>
      <c r="F47" s="93">
        <v>110</v>
      </c>
      <c r="G47" s="93">
        <v>-32</v>
      </c>
      <c r="H47" s="93">
        <v>6</v>
      </c>
      <c r="I47" s="217">
        <v>1138</v>
      </c>
      <c r="K47" s="123">
        <f t="shared" si="15"/>
        <v>145</v>
      </c>
      <c r="L47" s="123">
        <f t="shared" si="15"/>
        <v>-138</v>
      </c>
      <c r="M47" s="123">
        <f t="shared" si="15"/>
        <v>39</v>
      </c>
      <c r="N47" s="123">
        <f t="shared" si="15"/>
        <v>-88</v>
      </c>
      <c r="O47" s="123">
        <f t="shared" si="15"/>
        <v>-11</v>
      </c>
      <c r="P47" s="123">
        <f t="shared" si="15"/>
        <v>-6</v>
      </c>
      <c r="Q47" s="124">
        <f t="shared" si="15"/>
        <v>-59</v>
      </c>
    </row>
    <row r="48" spans="2:17" ht="15.75" customHeight="1" thickBot="1">
      <c r="B48" s="90" t="s">
        <v>254</v>
      </c>
      <c r="C48" s="93">
        <v>416</v>
      </c>
      <c r="D48" s="93">
        <v>-195</v>
      </c>
      <c r="E48" s="93">
        <v>310</v>
      </c>
      <c r="F48" s="93">
        <v>27</v>
      </c>
      <c r="G48" s="93">
        <v>-45</v>
      </c>
      <c r="H48" s="93">
        <v>6</v>
      </c>
      <c r="I48" s="217">
        <v>519</v>
      </c>
      <c r="K48" s="123">
        <f t="shared" si="15"/>
        <v>124</v>
      </c>
      <c r="L48" s="123">
        <f t="shared" si="15"/>
        <v>-136</v>
      </c>
      <c r="M48" s="123">
        <f t="shared" si="15"/>
        <v>43</v>
      </c>
      <c r="N48" s="123">
        <f t="shared" si="15"/>
        <v>-115</v>
      </c>
      <c r="O48" s="123">
        <f t="shared" si="15"/>
        <v>-12</v>
      </c>
      <c r="P48" s="123">
        <f t="shared" si="15"/>
        <v>-5</v>
      </c>
      <c r="Q48" s="124">
        <f t="shared" si="15"/>
        <v>-101</v>
      </c>
    </row>
    <row r="49" spans="2:35" ht="15.75" customHeight="1">
      <c r="B49" s="40" t="s">
        <v>119</v>
      </c>
      <c r="C49" s="47">
        <v>-19</v>
      </c>
      <c r="D49" s="49">
        <v>0</v>
      </c>
      <c r="E49" s="47">
        <v>0</v>
      </c>
      <c r="F49" s="47">
        <v>0</v>
      </c>
      <c r="G49" s="47">
        <v>0</v>
      </c>
      <c r="H49" s="47">
        <v>0</v>
      </c>
      <c r="I49" s="43">
        <v>-19</v>
      </c>
      <c r="J49" s="53"/>
      <c r="K49" s="118"/>
      <c r="L49" s="118"/>
      <c r="M49" s="118"/>
      <c r="N49" s="118">
        <f>F22-F49</f>
        <v>0</v>
      </c>
      <c r="O49" s="118">
        <f>G22-G49</f>
        <v>4</v>
      </c>
      <c r="P49" s="118"/>
      <c r="Q49" s="119">
        <f>I22-I49</f>
        <v>32</v>
      </c>
      <c r="R49" s="3"/>
      <c r="S49" s="3"/>
      <c r="T49" s="3"/>
      <c r="U49" s="3"/>
      <c r="V49" s="3"/>
      <c r="AI49" s="3"/>
    </row>
    <row r="50" spans="2:35" ht="15.75" customHeight="1">
      <c r="B50" s="40" t="s">
        <v>259</v>
      </c>
      <c r="C50" s="47">
        <v>-359</v>
      </c>
      <c r="D50" s="47">
        <v>-10</v>
      </c>
      <c r="E50" s="47">
        <v>-250</v>
      </c>
      <c r="F50" s="47">
        <v>-171</v>
      </c>
      <c r="G50" s="47">
        <v>-38</v>
      </c>
      <c r="H50" s="47">
        <v>-5</v>
      </c>
      <c r="I50" s="43">
        <v>-833</v>
      </c>
      <c r="J50" s="53"/>
      <c r="K50" s="118">
        <f>C23-C50</f>
        <v>57</v>
      </c>
      <c r="L50" s="118">
        <f>D23-D50</f>
        <v>4</v>
      </c>
      <c r="M50" s="118">
        <f>E23-E50</f>
        <v>-24</v>
      </c>
      <c r="N50" s="118">
        <f>F23-F50</f>
        <v>-100</v>
      </c>
      <c r="O50" s="118">
        <f>G23-G50</f>
        <v>3</v>
      </c>
      <c r="P50" s="118">
        <f>H23-H50</f>
        <v>0</v>
      </c>
      <c r="Q50" s="119">
        <f>I23-I50</f>
        <v>-60</v>
      </c>
      <c r="R50" s="3"/>
      <c r="S50" s="3"/>
      <c r="T50" s="3"/>
      <c r="U50" s="3"/>
      <c r="V50" s="3"/>
      <c r="AI50" s="3"/>
    </row>
    <row r="51" spans="2:35" ht="15.75" customHeight="1">
      <c r="B51" s="40"/>
      <c r="C51" s="47"/>
      <c r="D51" s="47"/>
      <c r="E51" s="47"/>
      <c r="F51" s="47"/>
      <c r="G51" s="47"/>
      <c r="H51" s="47"/>
      <c r="I51" s="43"/>
      <c r="J51" s="53"/>
      <c r="K51" s="118"/>
      <c r="L51" s="118"/>
      <c r="M51" s="118"/>
      <c r="N51" s="118"/>
      <c r="O51" s="118"/>
      <c r="P51" s="118"/>
      <c r="Q51" s="119"/>
      <c r="R51" s="3"/>
      <c r="S51" s="3"/>
      <c r="T51" s="3"/>
      <c r="U51" s="3"/>
      <c r="V51" s="3"/>
      <c r="AI51" s="3"/>
    </row>
    <row r="52" spans="2:35" ht="15.75" customHeight="1">
      <c r="B52" s="38" t="s">
        <v>235</v>
      </c>
      <c r="C52" s="47">
        <v>8269</v>
      </c>
      <c r="D52" s="47">
        <v>2905</v>
      </c>
      <c r="E52" s="47">
        <v>10810</v>
      </c>
      <c r="F52" s="47">
        <v>1969</v>
      </c>
      <c r="G52" s="47">
        <v>1933</v>
      </c>
      <c r="H52" s="47"/>
      <c r="I52" s="43">
        <v>25886</v>
      </c>
      <c r="J52" s="53"/>
      <c r="K52" s="118">
        <f>C25-C52</f>
        <v>-1254</v>
      </c>
      <c r="L52" s="118">
        <f>D25-D52</f>
        <v>60</v>
      </c>
      <c r="M52" s="118">
        <f>E25-E52</f>
        <v>396</v>
      </c>
      <c r="N52" s="118">
        <f>F25-F52</f>
        <v>-168</v>
      </c>
      <c r="O52" s="118">
        <f>G25-G52</f>
        <v>-80</v>
      </c>
      <c r="P52" s="118"/>
      <c r="Q52" s="119">
        <f>I25-I52</f>
        <v>-1046</v>
      </c>
      <c r="R52" s="3"/>
      <c r="S52" s="3"/>
      <c r="T52" s="3"/>
      <c r="U52" s="3"/>
      <c r="V52" s="3"/>
      <c r="AI52" s="3"/>
    </row>
    <row r="53" spans="2:9" ht="15.75" customHeight="1">
      <c r="B53" s="112"/>
      <c r="C53" s="113"/>
      <c r="D53" s="79"/>
      <c r="E53" s="113"/>
      <c r="F53" s="113"/>
      <c r="G53" s="79"/>
      <c r="H53" s="79"/>
      <c r="I53" s="79"/>
    </row>
    <row r="54" ht="15.75" customHeight="1">
      <c r="B54" s="1" t="s">
        <v>234</v>
      </c>
    </row>
    <row r="55" ht="15.75" customHeight="1"/>
    <row r="56" ht="15.75" customHeight="1"/>
    <row r="57" ht="15.75" customHeight="1"/>
    <row r="58" ht="15.75" customHeight="1"/>
    <row r="59" ht="15.75" customHeight="1"/>
    <row r="60" spans="2:3" ht="15.75" customHeight="1">
      <c r="B60" s="2"/>
      <c r="C60" s="2"/>
    </row>
    <row r="61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Sawicki Mateusz</cp:lastModifiedBy>
  <cp:lastPrinted>2017-05-24T17:15:20Z</cp:lastPrinted>
  <dcterms:created xsi:type="dcterms:W3CDTF">2007-11-13T09:27:33Z</dcterms:created>
  <dcterms:modified xsi:type="dcterms:W3CDTF">2017-12-28T11:03:06Z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