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60" yWindow="255" windowWidth="13140" windowHeight="11265" tabRatio="779" activeTab="0"/>
  </bookViews>
  <sheets>
    <sheet name="START" sheetId="1" r:id="rId1"/>
    <sheet name="Changes in Acounting Policies" sheetId="2" r:id="rId2"/>
    <sheet name="Income Statement" sheetId="3" r:id="rId3"/>
    <sheet name="Statement of Financial Position" sheetId="4" r:id="rId4"/>
    <sheet name="Statement of Cash Flow" sheetId="5" r:id="rId5"/>
    <sheet name="Additional data" sheetId="6" r:id="rId6"/>
    <sheet name="Segmenty działalności_1Q przeks" sheetId="7" state="hidden" r:id="rId7"/>
    <sheet name="Segments" sheetId="8" r:id="rId8"/>
    <sheet name="Operating data" sheetId="9" r:id="rId9"/>
  </sheets>
  <definedNames>
    <definedName name="_xlnm.Print_Area" localSheetId="5">'Additional data'!$B$2:$AF$32</definedName>
    <definedName name="_xlnm.Print_Area" localSheetId="2">'Income Statement'!$B$2:$AF$34</definedName>
    <definedName name="_xlnm.Print_Area" localSheetId="8">'Operating data'!$B$1:$AF$52</definedName>
    <definedName name="_xlnm.Print_Area" localSheetId="7">'Segments'!$B$2:$AK$93</definedName>
    <definedName name="_xlnm.Print_Area" localSheetId="6">'Segmenty działalności_1Q przeks'!$B$2:$R$96</definedName>
    <definedName name="_xlnm.Print_Area" localSheetId="4">'Statement of Cash Flow'!$B$2:$AF$64</definedName>
    <definedName name="_xlnm.Print_Area" localSheetId="3">'Statement of Financial Position'!$B$2:$Z$82</definedName>
    <definedName name="_xlnm.Print_Titles" localSheetId="2">'Income Statement'!$B:$B</definedName>
    <definedName name="_xlnm.Print_Titles" localSheetId="4">'Statement of Cash Flow'!$2:$5</definedName>
  </definedNames>
  <calcPr fullCalcOnLoad="1" iterate="1" iterateCount="100" iterateDelta="0.001"/>
</workbook>
</file>

<file path=xl/sharedStrings.xml><?xml version="1.0" encoding="utf-8"?>
<sst xmlns="http://schemas.openxmlformats.org/spreadsheetml/2006/main" count="1021" uniqueCount="306">
  <si>
    <t>Koszt wytworzenia świadczeń na własne potrzeby</t>
  </si>
  <si>
    <t>Zużycie surowców i materiałów</t>
  </si>
  <si>
    <t>Koszty segmentu ogółem</t>
  </si>
  <si>
    <t>Koszty finansowe netto</t>
  </si>
  <si>
    <t>Aktywa segmentu</t>
  </si>
  <si>
    <t>Podatek dochodowy</t>
  </si>
  <si>
    <t xml:space="preserve">Inwestycje w jednostkach wycenianych metodą praw własności </t>
  </si>
  <si>
    <t>Aktywa nieprzypisane</t>
  </si>
  <si>
    <t>Aktywo z tytułu odroczonego podatku</t>
  </si>
  <si>
    <t>Pozostałe informacje dotyczące segmentu</t>
  </si>
  <si>
    <t>Odpisy aktualizujące aktywa nieprzypisane</t>
  </si>
  <si>
    <t>Obrót, magazynowanie</t>
  </si>
  <si>
    <t>Pozostałe koszty</t>
  </si>
  <si>
    <t>SEGMENTY DZIAŁALNOŚCI</t>
  </si>
  <si>
    <t>Rezerwa na podatek odroczony</t>
  </si>
  <si>
    <t>Aktywa ogółem</t>
  </si>
  <si>
    <t>Kapitał własny ogółem</t>
  </si>
  <si>
    <t>Zobowiązania segmentu</t>
  </si>
  <si>
    <t>Zobowiązania nieprzypisane</t>
  </si>
  <si>
    <t>Pasywa ogółem</t>
  </si>
  <si>
    <t>Odpisy aktualizujące aktywa</t>
  </si>
  <si>
    <t>Pozostałe</t>
  </si>
  <si>
    <t>Świadczenia pracownicze</t>
  </si>
  <si>
    <t>Sprzedaż na rzecz klientów zewnętrznych</t>
  </si>
  <si>
    <t>Sprzedaż między segmentami</t>
  </si>
  <si>
    <t>Przychody segmentu ogółem</t>
  </si>
  <si>
    <t xml:space="preserve">Udział w wyniku finansowym jednostek wycenianych metodą praw własności </t>
  </si>
  <si>
    <t>Dystrybucja</t>
  </si>
  <si>
    <t>Eliminacje</t>
  </si>
  <si>
    <t>Amortyzacja</t>
  </si>
  <si>
    <t>Usługi obce</t>
  </si>
  <si>
    <t>Razem</t>
  </si>
  <si>
    <t>Obrót i Magazynowanie</t>
  </si>
  <si>
    <t>Poszukiwanie i Wydobycie</t>
  </si>
  <si>
    <t>Rachunek zysków i strat</t>
  </si>
  <si>
    <t>(%)</t>
  </si>
  <si>
    <t>Zysk\Strata netto</t>
  </si>
  <si>
    <t>Zysk\Strata na działalności operacyjnej segmentu</t>
  </si>
  <si>
    <t>Zysk\Strata przed opodatkowaniem</t>
  </si>
  <si>
    <t>SPRAWOZDANIE Z SYTUACJI FINANSOWEJ</t>
  </si>
  <si>
    <t>Wydatki na nabycie rzeczowych aktywów trwałych i wartości niematerialnych</t>
  </si>
  <si>
    <t>Wytwarzanie</t>
  </si>
  <si>
    <t>Q1 2010</t>
  </si>
  <si>
    <t>Q1 2011</t>
  </si>
  <si>
    <t>Q1 2012</t>
  </si>
  <si>
    <t>Q4 2012</t>
  </si>
  <si>
    <t>Q4 2011</t>
  </si>
  <si>
    <t>(w milionach złotych)</t>
  </si>
  <si>
    <t>FY 2012</t>
  </si>
  <si>
    <t>Q3 2012</t>
  </si>
  <si>
    <t>Q2 2012</t>
  </si>
  <si>
    <t>FY 2011</t>
  </si>
  <si>
    <t>Q3 2011</t>
  </si>
  <si>
    <t>Q2 2011</t>
  </si>
  <si>
    <t>PGNiG TERMIKA</t>
  </si>
  <si>
    <t>Q2 2013</t>
  </si>
  <si>
    <t>Q1 2013</t>
  </si>
  <si>
    <t>Q3 2013</t>
  </si>
  <si>
    <t>Q4 2013</t>
  </si>
  <si>
    <t>FY 2013</t>
  </si>
  <si>
    <t>Q1 2014</t>
  </si>
  <si>
    <t>Pozostałe koszty operacyjne, netto</t>
  </si>
  <si>
    <t>Q2 2014</t>
  </si>
  <si>
    <t>FY 2014</t>
  </si>
  <si>
    <t>Q4 2014</t>
  </si>
  <si>
    <t>Q3 2014</t>
  </si>
  <si>
    <t>1Q 2014</t>
  </si>
  <si>
    <t>Zmiana procentowa między 1Q 2014 a 1Q 2013</t>
  </si>
  <si>
    <t>1Q 2013 * przekształcony</t>
  </si>
  <si>
    <t>Zmiana wartościowa między 1Q 2014 a 1Q 2013</t>
  </si>
  <si>
    <t>EBITDA</t>
  </si>
  <si>
    <t>FY 2010</t>
  </si>
  <si>
    <t>Q4 2010</t>
  </si>
  <si>
    <t>Q3 2010</t>
  </si>
  <si>
    <t>Q2 2010</t>
  </si>
  <si>
    <t>Financial data in mPLN, unless otherwise indicated.</t>
  </si>
  <si>
    <r>
      <t xml:space="preserve">Change in presentation of joint-operation transactions in which the Parent acts as the operator
</t>
    </r>
    <r>
      <rPr>
        <sz val="10"/>
        <rFont val="Calibri"/>
        <family val="2"/>
      </rPr>
      <t>Beginning from the 2014 half-year report, the Group offsets the costs representing the partner's interest in joint operations against the corresponding revenue under the operator's charge invoice. Such events were previously presented separately under revenue and expenses.</t>
    </r>
  </si>
  <si>
    <r>
      <rPr>
        <u val="single"/>
        <sz val="10"/>
        <rFont val="Calibri"/>
        <family val="2"/>
      </rPr>
      <t>Change in the presentation of deferred tax assets and liabilities</t>
    </r>
    <r>
      <rPr>
        <sz val="10"/>
        <rFont val="Calibri"/>
        <family val="2"/>
      </rPr>
      <t xml:space="preserve">
The Group reviewed its presentation of deferred tax assets and liabilities. Beginning from the periodic report for the first half of 2014, the Group stopped presenting some of the deferred tax assets and liabilities in net amounts.</t>
    </r>
  </si>
  <si>
    <r>
      <rPr>
        <u val="single"/>
        <sz val="10"/>
        <rFont val="Calibri"/>
        <family val="2"/>
      </rPr>
      <t xml:space="preserve">Change of presentation of capitalised interest repayment
</t>
    </r>
    <r>
      <rPr>
        <sz val="10"/>
        <rFont val="Calibri"/>
        <family val="2"/>
      </rPr>
      <t>The Group has reclassified interest amounts capitalised in interest-bearing liabilities at the beginning of a given reporting period and paid in the current reporting period. So far, these amounts were disclosed in the statement of cash flows under "Repayment of borrowings", "Repayment of debt securities" and "Payment of finance lease liabilities", depending on which item the capitalised interest related to. Starting from 2014, these amounts are disclosed under "Interest paid".</t>
    </r>
  </si>
  <si>
    <r>
      <t xml:space="preserve">Amalgamation of items in the statement of financial position
</t>
    </r>
    <r>
      <rPr>
        <sz val="10"/>
        <rFont val="Calibri"/>
        <family val="2"/>
      </rPr>
      <t>Starting from the consolidated financial statements for 2014, the Group changed the presentation of its “Financial assets available for sale”; the non-current portion of this item is now presented in “Other financial assets”, whereas the current portion is carried in “Other assets”.</t>
    </r>
  </si>
  <si>
    <r>
      <rPr>
        <u val="single"/>
        <sz val="10"/>
        <rFont val="Calibri"/>
        <family val="2"/>
      </rPr>
      <t>Change in the presentation of electricity trading</t>
    </r>
    <r>
      <rPr>
        <sz val="10"/>
        <rFont val="Calibri"/>
        <family val="2"/>
      </rPr>
      <t xml:space="preserve">
The Group has also introduced presentation changes with respect to electricity trading. Until 2013, the cost of purchase of electricity for trading was presented in the income statement in “Other income and expenses”. Since 2013, it has been presented in the income statement under “Raw material and consumables used”.</t>
    </r>
  </si>
  <si>
    <r>
      <rPr>
        <u val="single"/>
        <sz val="10"/>
        <rFont val="Calibri"/>
        <family val="2"/>
      </rPr>
      <t>Transfer of an entity between the reporting segments</t>
    </r>
    <r>
      <rPr>
        <sz val="10"/>
        <rFont val="Calibri"/>
        <family val="2"/>
      </rPr>
      <t xml:space="preserve">
On July 1st 2013, INVESTGAS S.A. (target company) was merged with Operator Systemu Magazynowania Sp. z o.o. (acquiring company). Accordingly, in the presentation of the comparative period in the Reporting Segments note, INVESTGAS S.A. was transferred from Other Segments to Trade and Storage.</t>
    </r>
  </si>
  <si>
    <r>
      <rPr>
        <u val="single"/>
        <sz val="10"/>
        <rFont val="Calibri"/>
        <family val="2"/>
      </rPr>
      <t>Expenses on seismic surveys, licences, rights to geological information and mining rights</t>
    </r>
    <r>
      <rPr>
        <sz val="10"/>
        <rFont val="Calibri"/>
        <family val="2"/>
      </rPr>
      <t xml:space="preserve">
In the financial statements for the year ended December 31st 2012, the Group made changes to comparative financial data relating to the presentation of expenses on:
· seismic surveys,
· licences,
· rights to geological information,
· mining rights.
Previously, costs of seismic surveys and licences were charged directly to profit or loss under costs for the period in which they had been incurred, in line with the Accounting Policies. As for rights to geological information and mining rights, the Group presented them under other assets. Given the intensified exploration for unconventional gas, leading to potential development of unconventional gas fields, as well as the need to improve comparability of Group's financial performance with results published by peer companies, as of 2012 the Group presents these expenses in the following manner:
· expenses on seismic work are capitalised under exploration and appraisal assets,
· expenses on licences, rights to geological information and mining rights subject to
capitalisation are presented under intangible assets.
The changes are presented retrospectively, in correspondence with retained earnings.</t>
    </r>
  </si>
  <si>
    <r>
      <rPr>
        <u val="single"/>
        <sz val="10"/>
        <rFont val="Calibri"/>
        <family val="2"/>
      </rPr>
      <t>Employee benefit expense</t>
    </r>
    <r>
      <rPr>
        <sz val="10"/>
        <rFont val="Calibri"/>
        <family val="2"/>
      </rPr>
      <t xml:space="preserve">
The Group also made presentation changes with respect to employee benefit expense. Until 2012, employee benefit expense provisions had been recognised in profit or loss as other expenses/income. In 2012, the Group presented those expenses/income in the income statement under employee benefit expense, while the obligations were carried under Employee benefit obligations in the statement of financial position.</t>
    </r>
  </si>
  <si>
    <r>
      <rPr>
        <u val="single"/>
        <sz val="10"/>
        <rFont val="Calibri"/>
        <family val="2"/>
      </rPr>
      <t>Gas sales forecasts</t>
    </r>
    <r>
      <rPr>
        <sz val="10"/>
        <rFont val="Calibri"/>
        <family val="2"/>
      </rPr>
      <t xml:space="preserve">
In order to ensure greater transparency of the information reported in the financial statements, the Parent has introduced changes in presentation of comparative financial data with respect to items related to gas sales forecasts. Adjustments have affected trade receivables, deferred income and VAT liabilities. Gas sales forecast receivables corresponding to the value of gas sales presented in deferred income, have been reclassified to equity and liabilities, thus reducing deferred income and VAT liabilities.</t>
    </r>
  </si>
  <si>
    <r>
      <rPr>
        <u val="single"/>
        <sz val="10"/>
        <rFont val="Calibri"/>
        <family val="2"/>
      </rPr>
      <t>Costs of gas fuel transport</t>
    </r>
    <r>
      <rPr>
        <sz val="10"/>
        <rFont val="Calibri"/>
        <family val="2"/>
      </rPr>
      <t xml:space="preserve">
The Parent Undertaking changed the presentation of the costs of gas fuel transport via the gas transit pipeline on the basis of which the price for gas fuel is calculated. Therefore, the Group moved it  from contracted services to raw and other materials used.</t>
    </r>
  </si>
  <si>
    <r>
      <rPr>
        <u val="single"/>
        <sz val="10"/>
        <rFont val="Calibri"/>
        <family val="2"/>
      </rPr>
      <t>Application of the Revised IFRIC 18</t>
    </r>
    <r>
      <rPr>
        <sz val="10"/>
        <rFont val="Calibri"/>
        <family val="2"/>
      </rPr>
      <t xml:space="preserve">
IFRIC 18 Transfers of Assets from Customers was adopted to standardise the accounting policies applied to account for any items of property, plant or equipment received from customers or for cash received to construct property, plant or equipment. In the case of the PGNiG Group, the new interpretation is important for the gas companies (operators of distribution systems) in connection with the recognition of connection charges or ready connections. Before the adoption of IFRIC 18, the Group accounted for the above items using policies consistent with those applied in the case of government grants, specified in IAS 20. Under these policies, the value of received assets was recognised as deferred income and then released as income to the income statement over the period corresponding to the useful life of a given item of property, plant and equipment. In accordance with new IFRIC 18, with effect from July 1st 2009 new connection charges received by the gas distribution sector companies are recognised directly in income. Connection charges received before July 1st 2009 are included in the income statement in the same way as before.</t>
    </r>
  </si>
  <si>
    <t>Sales revenues</t>
  </si>
  <si>
    <t>CONSOLIDATED INCOME STATEMENT</t>
  </si>
  <si>
    <t>Raw and other materials used</t>
  </si>
  <si>
    <t>Employee benefits</t>
  </si>
  <si>
    <t>Depreciation and amortisation</t>
  </si>
  <si>
    <t>Contracted services</t>
  </si>
  <si>
    <t>Cost of products and services for own needs</t>
  </si>
  <si>
    <t>Other operating expenses (net)</t>
  </si>
  <si>
    <t>Total operating expenses</t>
  </si>
  <si>
    <t>Profit/loss before tax</t>
  </si>
  <si>
    <t>Financial revenues</t>
  </si>
  <si>
    <t>Financial expenses</t>
  </si>
  <si>
    <t xml:space="preserve">Share in net profit/loss of equity-accounted entities </t>
  </si>
  <si>
    <t>Operating profit/loss</t>
  </si>
  <si>
    <t>Income tax</t>
  </si>
  <si>
    <t>Net profit for the financial yearNet profit/loss</t>
  </si>
  <si>
    <t>Attributable to:</t>
  </si>
  <si>
    <t>Owners of the Parent</t>
  </si>
  <si>
    <t>Non-controlling interests</t>
  </si>
  <si>
    <t>reported - not comparable</t>
  </si>
  <si>
    <t>CONSOLIDATED STATEMENT OF FINANCIAL POSITION</t>
  </si>
  <si>
    <t>restated</t>
  </si>
  <si>
    <t>reported</t>
  </si>
  <si>
    <t>31 December 2014</t>
  </si>
  <si>
    <t>31 December 2013</t>
  </si>
  <si>
    <t>31 December 2012</t>
  </si>
  <si>
    <t>31 December 2010</t>
  </si>
  <si>
    <t>31 December 2011</t>
  </si>
  <si>
    <t>31 March 2010</t>
  </si>
  <si>
    <t>31 March 2011</t>
  </si>
  <si>
    <t>31 March 2012</t>
  </si>
  <si>
    <t>31 March 2013</t>
  </si>
  <si>
    <t>31 March 2014</t>
  </si>
  <si>
    <t>30 June 2014</t>
  </si>
  <si>
    <t>30 June 2013</t>
  </si>
  <si>
    <t>30 June 2011</t>
  </si>
  <si>
    <t>30 June 2012</t>
  </si>
  <si>
    <t>30 June 2010</t>
  </si>
  <si>
    <t>30 September 2010</t>
  </si>
  <si>
    <t>30 September  2011</t>
  </si>
  <si>
    <t>30 September 2012</t>
  </si>
  <si>
    <t>30 September 2014</t>
  </si>
  <si>
    <t>30 September 2013</t>
  </si>
  <si>
    <t>ASSETS</t>
  </si>
  <si>
    <t>Non-current assets</t>
  </si>
  <si>
    <t>Property, plant and equipment</t>
  </si>
  <si>
    <t>Investment property</t>
  </si>
  <si>
    <t>Intangible assets</t>
  </si>
  <si>
    <t>Investments in equity-accounted associates</t>
  </si>
  <si>
    <t>Other financial assets</t>
  </si>
  <si>
    <t>Deferred tax assets</t>
  </si>
  <si>
    <t>Other non-current assets</t>
  </si>
  <si>
    <t>Current assets</t>
  </si>
  <si>
    <t>Inventories</t>
  </si>
  <si>
    <t>Trade and other receivables</t>
  </si>
  <si>
    <t>Current income tax receivable</t>
  </si>
  <si>
    <t>Derivative financial instrument assets</t>
  </si>
  <si>
    <t>Cash and cash equivalents</t>
  </si>
  <si>
    <t>Non-current assets held for sale</t>
  </si>
  <si>
    <t>Total current assets</t>
  </si>
  <si>
    <t xml:space="preserve"> </t>
  </si>
  <si>
    <t>Total assets</t>
  </si>
  <si>
    <t>Financial assets for sale</t>
  </si>
  <si>
    <t>Other current asstes</t>
  </si>
  <si>
    <t>Total non-current assets</t>
  </si>
  <si>
    <t>Equity attributable to owners of the parent</t>
  </si>
  <si>
    <t>Equity attributable to non-controlling interests</t>
  </si>
  <si>
    <t>Total equity</t>
  </si>
  <si>
    <t>EQUITY AND LIABILITIES</t>
  </si>
  <si>
    <t>Equity</t>
  </si>
  <si>
    <t>Share capital</t>
  </si>
  <si>
    <t>Share premium account</t>
  </si>
  <si>
    <t>Accumulated other comprehensive income</t>
  </si>
  <si>
    <t>Retained earnings</t>
  </si>
  <si>
    <t>Exchange differences from translation of foreign entities</t>
  </si>
  <si>
    <t>Other reserve capital</t>
  </si>
  <si>
    <t>Non-current liabilities</t>
  </si>
  <si>
    <t>Borrowings and other debt instruments</t>
  </si>
  <si>
    <t>Employee benefit obligations</t>
  </si>
  <si>
    <t>Provisions</t>
  </si>
  <si>
    <t>Deferred income</t>
  </si>
  <si>
    <t>Deferred tax liabilities</t>
  </si>
  <si>
    <t>Other non-current liabilities</t>
  </si>
  <si>
    <t>Total non-current liabilities</t>
  </si>
  <si>
    <t>Current liabilities</t>
  </si>
  <si>
    <t>Trade and other payables</t>
  </si>
  <si>
    <t>Derivative financial instrument liabilities</t>
  </si>
  <si>
    <t>Current tax liabilities</t>
  </si>
  <si>
    <t>Liabilities related to assets available for sale</t>
  </si>
  <si>
    <t>Total current liabilities</t>
  </si>
  <si>
    <t>Total liabilities</t>
  </si>
  <si>
    <t>Total equity and liabilities</t>
  </si>
  <si>
    <t>CONSOLIDATED STATEMENT OF CASH FLOWS</t>
  </si>
  <si>
    <t>Cash flows from operating activities</t>
  </si>
  <si>
    <t>Net profit/(loss)</t>
  </si>
  <si>
    <t>Adjustments:</t>
  </si>
  <si>
    <t xml:space="preserve"> Share in net profit/(loss) of equity-accounted entities</t>
  </si>
  <si>
    <t xml:space="preserve"> Depreciation and amortisation</t>
  </si>
  <si>
    <t xml:space="preserve"> Net foreign exchange gains/(losses)</t>
  </si>
  <si>
    <t xml:space="preserve"> Net interest and dividend</t>
  </si>
  <si>
    <t xml:space="preserve"> Gain/(loss) on investing activities</t>
  </si>
  <si>
    <t xml:space="preserve"> Current tax expense</t>
  </si>
  <si>
    <t xml:space="preserve"> Other items, net</t>
  </si>
  <si>
    <t>Income tax paid</t>
  </si>
  <si>
    <t>Cash flows from operating activities before changes in working capital</t>
  </si>
  <si>
    <t xml:space="preserve"> Change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</si>
  <si>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</si>
  <si>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</si>
  <si>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</si>
  <si>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</si>
  <si>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</si>
  <si>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other assets</t>
  </si>
  <si>
    <t xml:space="preserve"> Change in deferred income</t>
  </si>
  <si>
    <t>Net cash flows from operating activities</t>
  </si>
  <si>
    <t>Cash flows from investing activities</t>
  </si>
  <si>
    <t>Proceeds from disposal of property, plant and equipment and intangible assets</t>
  </si>
  <si>
    <t>Proceeds from disposal of shares in non-related entities</t>
  </si>
  <si>
    <t xml:space="preserve">Purchase of property, plant and equipment and intangible assets </t>
  </si>
  <si>
    <t>Purchase of shares in non-consolidated entities</t>
  </si>
  <si>
    <t>Interest received</t>
  </si>
  <si>
    <t>Dividends received</t>
  </si>
  <si>
    <t>Other items, net</t>
  </si>
  <si>
    <t>Proceeds from disposal of short-term securities</t>
  </si>
  <si>
    <t>Purchase of short-term securities</t>
  </si>
  <si>
    <t>Acquisition of PGNIG Termika</t>
  </si>
  <si>
    <t>Proceeds from financial leasing</t>
  </si>
  <si>
    <t>Net cash flows from investing activities</t>
  </si>
  <si>
    <t>Cash flows from financing activities</t>
  </si>
  <si>
    <t>Increase in loans and borrowings</t>
  </si>
  <si>
    <t>Proceeds from issue of debt securities</t>
  </si>
  <si>
    <t>Repayment of borrowings</t>
  </si>
  <si>
    <t>Repayment of debt securities</t>
  </si>
  <si>
    <t>Payment of finance lease liabilities</t>
  </si>
  <si>
    <t>Cash inflow from derivative financial instruments</t>
  </si>
  <si>
    <t>Cash outflow on derivative financial instruments</t>
  </si>
  <si>
    <t>Dividend paid</t>
  </si>
  <si>
    <t>Interest paid</t>
  </si>
  <si>
    <t>Net cash flows from financing activities</t>
  </si>
  <si>
    <t>Net change in cash</t>
  </si>
  <si>
    <t>Net exchange differences</t>
  </si>
  <si>
    <t>Cash and cash equivalents at beginning of the period</t>
  </si>
  <si>
    <t>Cash and cash equivalents at end of the period</t>
  </si>
  <si>
    <t>Proceeds from issue of shares and other equity instruments or additional capital, net</t>
  </si>
  <si>
    <t>SALES REVENUE</t>
  </si>
  <si>
    <t>OPERATING EXPANSES</t>
  </si>
  <si>
    <t>Sales revenue</t>
  </si>
  <si>
    <t>Total</t>
  </si>
  <si>
    <t>High-methane gas</t>
  </si>
  <si>
    <t>Nitrogen-rich gas</t>
  </si>
  <si>
    <t>Crude oil + natural gasoline</t>
  </si>
  <si>
    <t>NGL</t>
  </si>
  <si>
    <t>Helium</t>
  </si>
  <si>
    <t xml:space="preserve">Electricity </t>
  </si>
  <si>
    <t>Heat</t>
  </si>
  <si>
    <t>Geophysical and geological services</t>
  </si>
  <si>
    <t>Drilling and well servicing services</t>
  </si>
  <si>
    <t>Other sales</t>
  </si>
  <si>
    <t>Cost of gas sold</t>
  </si>
  <si>
    <t xml:space="preserve">Fuels for electricity and heat generation </t>
  </si>
  <si>
    <t>Electricity for trading</t>
  </si>
  <si>
    <t>Other raw and other materials used</t>
  </si>
  <si>
    <t>Purchase of transmission services</t>
  </si>
  <si>
    <t>Cost of written-off dry wells</t>
  </si>
  <si>
    <t>Other external services</t>
  </si>
  <si>
    <t>SEGMENTS</t>
  </si>
  <si>
    <t>Distribution</t>
  </si>
  <si>
    <t>Generation</t>
  </si>
  <si>
    <t>Other</t>
  </si>
  <si>
    <t>Income statement</t>
  </si>
  <si>
    <t>Sales to external customers</t>
  </si>
  <si>
    <t>Intercompany sales</t>
  </si>
  <si>
    <t>Total segment revenue</t>
  </si>
  <si>
    <t>Other costs</t>
  </si>
  <si>
    <t>Total segment costs</t>
  </si>
  <si>
    <t>OPERATING DATA</t>
  </si>
  <si>
    <t>HIGH-METHANE GAS (E)</t>
  </si>
  <si>
    <t>incl. in Poland</t>
  </si>
  <si>
    <t>incl. in Norway</t>
  </si>
  <si>
    <t>NITROGEN-RICH GAS (Ls/Lw measured as E equiv.)</t>
  </si>
  <si>
    <t>incl. in Pakistan</t>
  </si>
  <si>
    <t>TOTAL (measured as E equivalent)</t>
  </si>
  <si>
    <t xml:space="preserve">incl. sales of PST outside of PGNiG Group </t>
  </si>
  <si>
    <t>in Poland</t>
  </si>
  <si>
    <t>in Pakistan</t>
  </si>
  <si>
    <t>TOTAL</t>
  </si>
  <si>
    <t>herein: from the East</t>
  </si>
  <si>
    <t>At the end</t>
  </si>
  <si>
    <t>high-methane gas, nitrogen gas, propane-butane, coking gas</t>
  </si>
  <si>
    <t>CRUDE OIL in GK PGNiG                                                                                        ths tonnes</t>
  </si>
  <si>
    <t>NATURAL GAS PRODUCTION                                                                             mcm</t>
  </si>
  <si>
    <t>NATURAL GAS SALES of PGNiG Group                                                            mcm</t>
  </si>
  <si>
    <t>SALES OF NATURAL GAS DIRECTLY FROM THE FIELDS of PGNiG SA           mcm</t>
  </si>
  <si>
    <t>IMPORTS OF NATURAL GAS                                                                            mcm</t>
  </si>
  <si>
    <t>GAS E IN UNDERGROUND STORAGE FACILITIES                                           mcm</t>
  </si>
  <si>
    <t>GAS DISTRIBUTION VOLUMES (IN NATURAL UNITS)                                     mcm</t>
  </si>
  <si>
    <t>Production of crude oil and condensate</t>
  </si>
  <si>
    <t>Sales of crude oil and condensate</t>
  </si>
  <si>
    <t>Production HEAT net (sales) (TJ)</t>
  </si>
  <si>
    <t>Production POWER net 2nd level (for sale) (GWh)</t>
  </si>
  <si>
    <t>All changes in presentation of the financial statements were presented in the sheet "Changes in Acounting Policies".</t>
  </si>
  <si>
    <t>More information is available on: http://en.pgnig.pl/investor-relations/reports/periodic-reports</t>
  </si>
  <si>
    <t>Changes in Accounting Policies</t>
  </si>
  <si>
    <r>
      <rPr>
        <u val="single"/>
        <sz val="10"/>
        <rFont val="Calibri"/>
        <family val="2"/>
      </rPr>
      <t xml:space="preserve">Change in presentation of purchase of gas fuel transmission services at entry points
</t>
    </r>
    <r>
      <rPr>
        <sz val="10"/>
        <rFont val="Calibri"/>
        <family val="2"/>
      </rPr>
      <t>The Group changed the presentation of cost of gas fuel transmission services purchased at the system entry points (pursuant to the Regulation of the Minister of Economy on detailed rules for determining and calculating tariffs for gas fuels and on settlement of transactions in gas fuels trading). As of 2014, the costs are disclosed in the statement of profit or loss under “Raw materials and consumables used” (increase in gas fuel purchase costs), and not under “Contracted Services” as was the case previously.</t>
    </r>
  </si>
  <si>
    <r>
      <rPr>
        <u val="single"/>
        <sz val="10"/>
        <rFont val="Calibri"/>
        <family val="2"/>
      </rPr>
      <t>Application of IAS 19 Employee Benefits</t>
    </r>
    <r>
      <rPr>
        <sz val="10"/>
        <rFont val="Calibri"/>
        <family val="2"/>
      </rPr>
      <t xml:space="preserve">
The Group made changes in the comparative data following the first-time adoption of the revised IAS 1 Presentation of Financial Statements and IAS 19 Employee Benefits. The effect of the application of the revised standards is discussed in Note 2.2.1. First-time adoption of standards and interpretations.</t>
    </r>
  </si>
  <si>
    <t>Exploration and Production</t>
  </si>
  <si>
    <t>Trade and Storage</t>
  </si>
  <si>
    <t>Selected financial and operating data in 2010-2015</t>
  </si>
  <si>
    <t>The presented financial data in 2010-2013 are reported data. Data from years 2010-2013 are not comaparble to data from year 2014 and 2015.</t>
  </si>
  <si>
    <t>FY 2015</t>
  </si>
  <si>
    <t>Q4 2015</t>
  </si>
  <si>
    <t>Q3 2015</t>
  </si>
  <si>
    <t>Q2 2015</t>
  </si>
  <si>
    <t>Q1 2015</t>
  </si>
  <si>
    <t>restated - comparable to  FY 2015</t>
  </si>
  <si>
    <t>31 December 2015</t>
  </si>
  <si>
    <t>30 September 2015</t>
  </si>
  <si>
    <t>30 June 2015</t>
  </si>
  <si>
    <t>31 March 2015</t>
  </si>
  <si>
    <t>The consolidated financial statements present data as at December 31st 2015 and for the period 
January 1st–December 31st 2015, with comparative financial data for the relevant periods of 2014.</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</si>
</sst>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 numFmtId="179" formatCode="_-* #,##0.0\ _z_ł_-;\-* #,##0.0\ _z_ł_-;_-* &quot;-&quot;?\ _z_ł_-;_-@_-"/>
    <numFmt numFmtId="180" formatCode="#,##0.0000"/>
    <numFmt numFmtId="181" formatCode="#,##0.000"/>
    <numFmt numFmtId="182" formatCode="_-* #,##0.000\ _z_ł_-;\-* #,##0.000\ _z_ł_-;_-* &quot;-&quot;???\ _z_ł_-;_-@_-"/>
  </numFmts>
  <fonts count="105">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8"/>
      <name val="Arial"/>
      <family val="2"/>
    </font>
    <font>
      <sz val="10"/>
      <name val="Calibri"/>
      <family val="2"/>
    </font>
    <font>
      <sz val="12"/>
      <name val="Arial"/>
      <family val="2"/>
    </font>
    <font>
      <u val="single"/>
      <sz val="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8"/>
      <color indexed="8"/>
      <name val="Arial"/>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Calibri"/>
      <family val="2"/>
    </font>
    <font>
      <b/>
      <i/>
      <sz val="10"/>
      <name val="Calibri"/>
      <family val="2"/>
    </font>
    <font>
      <i/>
      <sz val="10"/>
      <name val="Calibri"/>
      <family val="2"/>
    </font>
    <font>
      <b/>
      <sz val="10"/>
      <color indexed="9"/>
      <name val="Calibri"/>
      <family val="2"/>
    </font>
    <font>
      <b/>
      <sz val="20"/>
      <name val="Calibri"/>
      <family val="2"/>
    </font>
    <font>
      <sz val="11"/>
      <name val="Calibri"/>
      <family val="2"/>
    </font>
    <font>
      <sz val="12"/>
      <name val="Calibri"/>
      <family val="2"/>
    </font>
    <font>
      <sz val="20"/>
      <name val="Calibri"/>
      <family val="2"/>
    </font>
    <font>
      <b/>
      <sz val="16"/>
      <name val="Calibri"/>
      <family val="2"/>
    </font>
    <font>
      <sz val="10"/>
      <color indexed="55"/>
      <name val="Arial"/>
      <family val="2"/>
    </font>
    <font>
      <b/>
      <sz val="16"/>
      <color indexed="9"/>
      <name val="Calibri"/>
      <family val="2"/>
    </font>
    <font>
      <sz val="10"/>
      <color indexed="8"/>
      <name val="Calibri"/>
      <family val="2"/>
    </font>
    <font>
      <sz val="10"/>
      <color indexed="9"/>
      <name val="Calibri"/>
      <family val="2"/>
    </font>
    <font>
      <b/>
      <sz val="10"/>
      <color indexed="17"/>
      <name val="Calibri"/>
      <family val="2"/>
    </font>
    <font>
      <sz val="10"/>
      <color indexed="30"/>
      <name val="Calibri"/>
      <family val="2"/>
    </font>
    <font>
      <sz val="10"/>
      <color indexed="17"/>
      <name val="Calibri"/>
      <family val="2"/>
    </font>
    <font>
      <b/>
      <sz val="10"/>
      <color indexed="8"/>
      <name val="Calibri"/>
      <family val="2"/>
    </font>
    <font>
      <sz val="10"/>
      <color indexed="57"/>
      <name val="Calibri"/>
      <family val="2"/>
    </font>
    <font>
      <b/>
      <sz val="10"/>
      <color indexed="62"/>
      <name val="Calibri"/>
      <family val="2"/>
    </font>
    <font>
      <b/>
      <sz val="10"/>
      <color indexed="57"/>
      <name val="Calibri"/>
      <family val="2"/>
    </font>
    <font>
      <i/>
      <sz val="10"/>
      <color indexed="8"/>
      <name val="Calibri"/>
      <family val="2"/>
    </font>
    <font>
      <b/>
      <i/>
      <sz val="10"/>
      <color indexed="17"/>
      <name val="Calibri"/>
      <family val="2"/>
    </font>
    <font>
      <sz val="10"/>
      <color indexed="23"/>
      <name val="Calibri"/>
      <family val="2"/>
    </font>
    <font>
      <sz val="12"/>
      <color indexed="9"/>
      <name val="Calibri"/>
      <family val="2"/>
    </font>
    <font>
      <b/>
      <sz val="12"/>
      <color indexed="56"/>
      <name val="Calibri"/>
      <family val="2"/>
    </font>
    <font>
      <b/>
      <sz val="12"/>
      <color indexed="9"/>
      <name val="Calibri"/>
      <family val="2"/>
    </font>
    <font>
      <b/>
      <sz val="12"/>
      <name val="Calibri"/>
      <family val="2"/>
    </font>
    <font>
      <sz val="20"/>
      <color indexed="9"/>
      <name val="Calibri"/>
      <family val="2"/>
    </font>
    <font>
      <sz val="10"/>
      <color indexed="6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8"/>
      <color theme="1"/>
      <name val="Arial"/>
      <family val="2"/>
    </font>
    <font>
      <b/>
      <sz val="11"/>
      <color rgb="FFFA7D00"/>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tint="-0.3499799966812134"/>
      <name val="Arial"/>
      <family val="2"/>
    </font>
    <font>
      <sz val="10"/>
      <color theme="1"/>
      <name val="Calibri"/>
      <family val="2"/>
    </font>
    <font>
      <sz val="10"/>
      <color theme="0"/>
      <name val="Calibri"/>
      <family val="2"/>
    </font>
    <font>
      <b/>
      <sz val="10"/>
      <color theme="6" tint="-0.4999699890613556"/>
      <name val="Calibri"/>
      <family val="2"/>
    </font>
    <font>
      <sz val="10"/>
      <color rgb="FF000000"/>
      <name val="Calibri"/>
      <family val="2"/>
    </font>
    <font>
      <sz val="10"/>
      <color rgb="FF0070C0"/>
      <name val="Calibri"/>
      <family val="2"/>
    </font>
    <font>
      <sz val="10"/>
      <color theme="6" tint="-0.4999699890613556"/>
      <name val="Calibri"/>
      <family val="2"/>
    </font>
    <font>
      <b/>
      <sz val="10"/>
      <color theme="1"/>
      <name val="Calibri"/>
      <family val="2"/>
    </font>
    <font>
      <b/>
      <sz val="10"/>
      <color rgb="FF000000"/>
      <name val="Calibri"/>
      <family val="2"/>
    </font>
    <font>
      <sz val="10"/>
      <color theme="6" tint="-0.24997000396251678"/>
      <name val="Calibri"/>
      <family val="2"/>
    </font>
    <font>
      <b/>
      <sz val="10"/>
      <color theme="3" tint="0.39998000860214233"/>
      <name val="Calibri"/>
      <family val="2"/>
    </font>
    <font>
      <b/>
      <sz val="10"/>
      <color theme="6" tint="-0.24997000396251678"/>
      <name val="Calibri"/>
      <family val="2"/>
    </font>
    <font>
      <i/>
      <sz val="10"/>
      <color theme="1"/>
      <name val="Calibri"/>
      <family val="2"/>
    </font>
    <font>
      <b/>
      <i/>
      <sz val="10"/>
      <color theme="6" tint="-0.4999699890613556"/>
      <name val="Calibri"/>
      <family val="2"/>
    </font>
    <font>
      <sz val="10"/>
      <color theme="0" tint="-0.4999699890613556"/>
      <name val="Calibri"/>
      <family val="2"/>
    </font>
    <font>
      <b/>
      <sz val="12"/>
      <color rgb="FF002060"/>
      <name val="Calibri"/>
      <family val="2"/>
    </font>
    <font>
      <sz val="12"/>
      <color theme="0"/>
      <name val="Calibri"/>
      <family val="2"/>
    </font>
    <font>
      <sz val="20"/>
      <color theme="0"/>
      <name val="Calibri"/>
      <family val="2"/>
    </font>
    <font>
      <sz val="10"/>
      <color theme="3" tint="0.39998000860214233"/>
      <name val="Calibri"/>
      <family val="2"/>
    </font>
    <font>
      <sz val="10"/>
      <color theme="4" tint="-0.2499700039625167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2"/>
        <bgColor indexed="64"/>
      </patternFill>
    </fill>
    <fill>
      <patternFill patternType="solid">
        <fgColor indexed="18"/>
        <bgColor indexed="64"/>
      </patternFill>
    </fill>
    <fill>
      <patternFill patternType="solid">
        <fgColor theme="0" tint="-0.3499799966812134"/>
        <bgColor indexed="64"/>
      </patternFill>
    </fill>
    <fill>
      <patternFill patternType="solid">
        <fgColor theme="0"/>
        <bgColor indexed="64"/>
      </patternFill>
    </fill>
    <fill>
      <patternFill patternType="solid">
        <fgColor rgb="FF000080"/>
        <bgColor indexed="64"/>
      </patternFill>
    </fill>
    <fill>
      <patternFill patternType="solid">
        <fgColor rgb="FFFF99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double"/>
    </border>
    <border>
      <left>
        <color indexed="63"/>
      </left>
      <right>
        <color indexed="63"/>
      </right>
      <top style="thin"/>
      <bottom>
        <color indexed="63"/>
      </bottom>
    </border>
    <border>
      <left>
        <color indexed="63"/>
      </left>
      <right>
        <color indexed="63"/>
      </right>
      <top>
        <color indexed="63"/>
      </top>
      <bottom style="thin"/>
    </border>
  </borders>
  <cellStyleXfs count="95">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164" fontId="1" fillId="0" borderId="0" applyFont="0" applyFill="0" applyBorder="0" applyAlignment="0" applyProtection="0"/>
    <xf numFmtId="6" fontId="1" fillId="0" borderId="0" applyFont="0" applyFill="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165" fontId="5" fillId="0" borderId="0">
      <alignment horizontal="center"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0" fontId="73" fillId="0" borderId="3" applyNumberFormat="0" applyFill="0" applyAlignment="0" applyProtection="0"/>
    <xf numFmtId="0" fontId="74" fillId="29" borderId="4" applyNumberFormat="0" applyAlignment="0" applyProtection="0"/>
    <xf numFmtId="2" fontId="11" fillId="0" borderId="0">
      <alignment/>
      <protection/>
    </xf>
    <xf numFmtId="0" fontId="11" fillId="30" borderId="0">
      <alignment horizontal="right"/>
      <protection locked="0"/>
    </xf>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8" fillId="0" borderId="0">
      <alignment horizontal="right"/>
      <protection locked="0"/>
    </xf>
    <xf numFmtId="0" fontId="78" fillId="31" borderId="0" applyNumberFormat="0" applyBorder="0" applyAlignment="0" applyProtection="0"/>
    <xf numFmtId="0" fontId="0" fillId="0" borderId="0">
      <alignment/>
      <protection/>
    </xf>
    <xf numFmtId="0" fontId="11" fillId="0" borderId="0">
      <alignment/>
      <protection/>
    </xf>
    <xf numFmtId="0" fontId="79"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80" fillId="27" borderId="1" applyNumberFormat="0" applyAlignment="0" applyProtection="0"/>
    <xf numFmtId="0" fontId="12" fillId="0" borderId="0" applyNumberFormat="0" applyFill="0" applyBorder="0" applyAlignment="0" applyProtection="0"/>
    <xf numFmtId="4" fontId="13" fillId="0" borderId="0" applyProtection="0">
      <alignment/>
    </xf>
    <xf numFmtId="165" fontId="14" fillId="0" borderId="0">
      <alignment horizontal="left"/>
      <protection/>
    </xf>
    <xf numFmtId="2" fontId="11" fillId="30" borderId="0">
      <alignment/>
      <protection locked="0"/>
    </xf>
    <xf numFmtId="2" fontId="15" fillId="0" borderId="0">
      <alignment/>
      <protection locked="0"/>
    </xf>
    <xf numFmtId="2" fontId="8" fillId="0" borderId="0">
      <alignment/>
      <protection locked="0"/>
    </xf>
    <xf numFmtId="9" fontId="0" fillId="0" borderId="0" applyFont="0" applyFill="0" applyBorder="0" applyAlignment="0" applyProtection="0"/>
    <xf numFmtId="9" fontId="0" fillId="0" borderId="0" applyFont="0" applyFill="0" applyBorder="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81" fillId="0" borderId="0" applyNumberFormat="0" applyFill="0" applyBorder="0" applyAlignment="0" applyProtection="0"/>
    <xf numFmtId="0" fontId="82"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83" fillId="0" borderId="0" applyNumberFormat="0" applyFill="0" applyBorder="0" applyAlignment="0" applyProtection="0"/>
    <xf numFmtId="0" fontId="0" fillId="32" borderId="8" applyNumberFormat="0" applyFont="0" applyAlignment="0" applyProtection="0"/>
    <xf numFmtId="165" fontId="11"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0" fontId="11" fillId="30" borderId="0">
      <alignment horizontal="right"/>
      <protection locked="0"/>
    </xf>
    <xf numFmtId="0" fontId="84" fillId="33" borderId="0" applyNumberFormat="0" applyBorder="0" applyAlignment="0" applyProtection="0"/>
  </cellStyleXfs>
  <cellXfs count="198">
    <xf numFmtId="0" fontId="0" fillId="0" borderId="0" xfId="0" applyAlignment="1">
      <alignment/>
    </xf>
    <xf numFmtId="166" fontId="39" fillId="0" borderId="9" xfId="62" applyNumberFormat="1" applyFont="1" applyFill="1" applyBorder="1" applyAlignment="1" applyProtection="1">
      <alignment vertical="center"/>
      <protection/>
    </xf>
    <xf numFmtId="166" fontId="40" fillId="0" borderId="9" xfId="62" applyNumberFormat="1" applyFont="1" applyFill="1" applyBorder="1" applyAlignment="1" applyProtection="1">
      <alignment vertical="center"/>
      <protection/>
    </xf>
    <xf numFmtId="166" fontId="19" fillId="0" borderId="0" xfId="62" applyNumberFormat="1" applyFont="1" applyFill="1" applyBorder="1" applyAlignment="1" applyProtection="1">
      <alignment vertical="center"/>
      <protection/>
    </xf>
    <xf numFmtId="166" fontId="41" fillId="0" borderId="0" xfId="62" applyNumberFormat="1" applyFont="1" applyFill="1" applyBorder="1" applyAlignment="1" applyProtection="1">
      <alignment vertical="center"/>
      <protection/>
    </xf>
    <xf numFmtId="166" fontId="39" fillId="0" borderId="0" xfId="62" applyNumberFormat="1" applyFont="1" applyFill="1" applyBorder="1" applyAlignment="1" applyProtection="1">
      <alignment vertical="center"/>
      <protection/>
    </xf>
    <xf numFmtId="166" fontId="40" fillId="0" borderId="0" xfId="62" applyNumberFormat="1" applyFont="1" applyFill="1" applyBorder="1" applyAlignment="1" applyProtection="1">
      <alignment vertical="center"/>
      <protection/>
    </xf>
    <xf numFmtId="166" fontId="39" fillId="0" borderId="10" xfId="62" applyNumberFormat="1" applyFont="1" applyFill="1" applyBorder="1" applyAlignment="1" applyProtection="1">
      <alignment vertical="center"/>
      <protection/>
    </xf>
    <xf numFmtId="166" fontId="40" fillId="0" borderId="10" xfId="62" applyNumberFormat="1" applyFont="1" applyFill="1" applyBorder="1" applyAlignment="1" applyProtection="1">
      <alignment vertical="center"/>
      <protection/>
    </xf>
    <xf numFmtId="0" fontId="39" fillId="34" borderId="0" xfId="68" applyFont="1" applyFill="1" applyAlignment="1">
      <alignment vertical="center"/>
      <protection/>
    </xf>
    <xf numFmtId="0" fontId="39" fillId="0" borderId="0" xfId="68" applyFont="1" applyFill="1" applyAlignment="1">
      <alignment vertical="center"/>
      <protection/>
    </xf>
    <xf numFmtId="0" fontId="42" fillId="35" borderId="9" xfId="66" applyFont="1" applyFill="1" applyBorder="1" applyAlignment="1">
      <alignment horizontal="left" vertical="center" wrapText="1"/>
      <protection/>
    </xf>
    <xf numFmtId="0" fontId="42" fillId="35" borderId="9" xfId="66" applyFont="1" applyFill="1" applyBorder="1" applyAlignment="1">
      <alignment horizontal="center" vertical="center" wrapText="1"/>
      <protection/>
    </xf>
    <xf numFmtId="0" fontId="42" fillId="36" borderId="9" xfId="66" applyFont="1" applyFill="1" applyBorder="1" applyAlignment="1">
      <alignment horizontal="left" vertical="center" wrapText="1"/>
      <protection/>
    </xf>
    <xf numFmtId="0" fontId="42" fillId="36" borderId="9" xfId="66" applyFont="1" applyFill="1" applyBorder="1" applyAlignment="1">
      <alignment horizontal="center" vertical="center" wrapText="1"/>
      <protection/>
    </xf>
    <xf numFmtId="0" fontId="39" fillId="0" borderId="0" xfId="66" applyFont="1" applyBorder="1" applyAlignment="1">
      <alignment horizontal="left" vertical="center" wrapText="1"/>
      <protection/>
    </xf>
    <xf numFmtId="166" fontId="19" fillId="0" borderId="0" xfId="66" applyNumberFormat="1" applyFont="1" applyFill="1" applyAlignment="1">
      <alignment horizontal="right" vertical="center" wrapText="1"/>
      <protection/>
    </xf>
    <xf numFmtId="166" fontId="39" fillId="0" borderId="0" xfId="66" applyNumberFormat="1" applyFont="1" applyFill="1" applyAlignment="1">
      <alignment horizontal="right" vertical="center" wrapText="1"/>
      <protection/>
    </xf>
    <xf numFmtId="0" fontId="19" fillId="0" borderId="0" xfId="66" applyFont="1" applyBorder="1" applyAlignment="1">
      <alignment horizontal="left" vertical="center" wrapText="1"/>
      <protection/>
    </xf>
    <xf numFmtId="0" fontId="19" fillId="0" borderId="9" xfId="66" applyFont="1" applyBorder="1" applyAlignment="1">
      <alignment horizontal="left" vertical="center" wrapText="1"/>
      <protection/>
    </xf>
    <xf numFmtId="166" fontId="19" fillId="0" borderId="9" xfId="62" applyNumberFormat="1" applyFont="1" applyFill="1" applyBorder="1" applyAlignment="1" applyProtection="1">
      <alignment vertical="center"/>
      <protection/>
    </xf>
    <xf numFmtId="0" fontId="19" fillId="0" borderId="0" xfId="66" applyFont="1" applyFill="1" applyBorder="1" applyAlignment="1">
      <alignment horizontal="left" vertical="center" wrapText="1"/>
      <protection/>
    </xf>
    <xf numFmtId="0" fontId="19" fillId="0" borderId="9" xfId="66" applyFont="1" applyFill="1" applyBorder="1" applyAlignment="1">
      <alignment horizontal="left" vertical="center" wrapText="1"/>
      <protection/>
    </xf>
    <xf numFmtId="0" fontId="39" fillId="0" borderId="10" xfId="66" applyFont="1" applyFill="1" applyBorder="1" applyAlignment="1">
      <alignment horizontal="left" vertical="center" wrapText="1"/>
      <protection/>
    </xf>
    <xf numFmtId="166" fontId="41" fillId="0" borderId="9" xfId="62" applyNumberFormat="1" applyFont="1" applyFill="1" applyBorder="1" applyAlignment="1" applyProtection="1">
      <alignment vertical="center"/>
      <protection/>
    </xf>
    <xf numFmtId="0" fontId="39" fillId="0" borderId="9" xfId="66" applyFont="1" applyFill="1" applyBorder="1" applyAlignment="1">
      <alignment horizontal="left" vertical="center" wrapText="1"/>
      <protection/>
    </xf>
    <xf numFmtId="166" fontId="19" fillId="0" borderId="10" xfId="62" applyNumberFormat="1" applyFont="1" applyFill="1" applyBorder="1" applyAlignment="1" applyProtection="1">
      <alignment vertical="center"/>
      <protection/>
    </xf>
    <xf numFmtId="0" fontId="39" fillId="0" borderId="0" xfId="66" applyFont="1" applyFill="1" applyBorder="1" applyAlignment="1">
      <alignment horizontal="left" vertical="center" wrapText="1"/>
      <protection/>
    </xf>
    <xf numFmtId="0" fontId="19" fillId="0" borderId="10" xfId="66" applyFont="1" applyFill="1" applyBorder="1" applyAlignment="1">
      <alignment horizontal="left" vertical="center" wrapText="1"/>
      <protection/>
    </xf>
    <xf numFmtId="0" fontId="19" fillId="0" borderId="11" xfId="66" applyFont="1" applyFill="1" applyBorder="1" applyAlignment="1">
      <alignment horizontal="left" vertical="center" wrapText="1"/>
      <protection/>
    </xf>
    <xf numFmtId="166" fontId="19" fillId="0" borderId="11" xfId="62" applyNumberFormat="1" applyFont="1" applyFill="1" applyBorder="1" applyAlignment="1" applyProtection="1">
      <alignment vertical="center"/>
      <protection/>
    </xf>
    <xf numFmtId="166" fontId="41" fillId="0" borderId="10" xfId="62" applyNumberFormat="1" applyFont="1" applyFill="1" applyBorder="1" applyAlignment="1" applyProtection="1">
      <alignment vertical="center"/>
      <protection/>
    </xf>
    <xf numFmtId="166" fontId="41" fillId="0" borderId="11" xfId="62" applyNumberFormat="1" applyFont="1" applyFill="1" applyBorder="1" applyAlignment="1" applyProtection="1">
      <alignment vertical="center"/>
      <protection/>
    </xf>
    <xf numFmtId="166" fontId="39" fillId="0" borderId="11" xfId="62" applyNumberFormat="1" applyFont="1" applyFill="1" applyBorder="1" applyAlignment="1" applyProtection="1">
      <alignment vertical="center"/>
      <protection/>
    </xf>
    <xf numFmtId="3" fontId="42" fillId="35" borderId="9" xfId="66" applyNumberFormat="1" applyFont="1" applyFill="1" applyBorder="1" applyAlignment="1">
      <alignment horizontal="left" vertical="center" wrapText="1"/>
      <protection/>
    </xf>
    <xf numFmtId="0" fontId="19" fillId="0" borderId="0" xfId="67" applyFont="1" applyFill="1" applyAlignment="1">
      <alignment horizontal="left" indent="2"/>
      <protection/>
    </xf>
    <xf numFmtId="0" fontId="19" fillId="0" borderId="0" xfId="67" applyFont="1" applyFill="1" applyAlignment="1">
      <alignment horizontal="left" wrapText="1" indent="2"/>
      <protection/>
    </xf>
    <xf numFmtId="0" fontId="19" fillId="0" borderId="0" xfId="64" applyFont="1">
      <alignment/>
      <protection/>
    </xf>
    <xf numFmtId="0" fontId="19" fillId="0" borderId="0" xfId="64" applyFont="1" applyFill="1">
      <alignment/>
      <protection/>
    </xf>
    <xf numFmtId="9" fontId="41" fillId="0" borderId="0" xfId="78" applyFont="1" applyFill="1" applyBorder="1" applyAlignment="1" applyProtection="1">
      <alignment vertical="center"/>
      <protection/>
    </xf>
    <xf numFmtId="9" fontId="41" fillId="0" borderId="9" xfId="78" applyFont="1" applyFill="1" applyBorder="1" applyAlignment="1" applyProtection="1">
      <alignment vertical="center"/>
      <protection/>
    </xf>
    <xf numFmtId="9" fontId="40" fillId="0" borderId="0" xfId="78" applyFont="1" applyFill="1" applyBorder="1" applyAlignment="1" applyProtection="1">
      <alignment vertical="center"/>
      <protection/>
    </xf>
    <xf numFmtId="9" fontId="40" fillId="0" borderId="10" xfId="78" applyFont="1" applyFill="1" applyBorder="1" applyAlignment="1" applyProtection="1">
      <alignment vertical="center"/>
      <protection/>
    </xf>
    <xf numFmtId="9" fontId="40" fillId="0" borderId="9" xfId="78" applyFont="1" applyFill="1" applyBorder="1" applyAlignment="1" applyProtection="1">
      <alignment vertical="center"/>
      <protection/>
    </xf>
    <xf numFmtId="9" fontId="41" fillId="0" borderId="10" xfId="78" applyFont="1" applyFill="1" applyBorder="1" applyAlignment="1" applyProtection="1">
      <alignment vertical="center"/>
      <protection/>
    </xf>
    <xf numFmtId="9" fontId="41" fillId="0" borderId="11" xfId="78" applyFont="1" applyFill="1" applyBorder="1" applyAlignment="1" applyProtection="1">
      <alignment vertical="center"/>
      <protection/>
    </xf>
    <xf numFmtId="166" fontId="19" fillId="0" borderId="0" xfId="64" applyNumberFormat="1" applyFont="1">
      <alignment/>
      <protection/>
    </xf>
    <xf numFmtId="0" fontId="0" fillId="37" borderId="0" xfId="0" applyFill="1" applyAlignment="1">
      <alignment/>
    </xf>
    <xf numFmtId="0" fontId="39" fillId="37" borderId="0" xfId="67" applyFont="1" applyFill="1" applyAlignment="1">
      <alignment vertical="center"/>
      <protection/>
    </xf>
    <xf numFmtId="0" fontId="19" fillId="37" borderId="0" xfId="0" applyFont="1" applyFill="1" applyAlignment="1">
      <alignment/>
    </xf>
    <xf numFmtId="0" fontId="19" fillId="37" borderId="12" xfId="0" applyFont="1" applyFill="1" applyBorder="1" applyAlignment="1">
      <alignment/>
    </xf>
    <xf numFmtId="0" fontId="19" fillId="37" borderId="9" xfId="67" applyFont="1" applyFill="1" applyBorder="1" applyAlignment="1">
      <alignment vertical="center"/>
      <protection/>
    </xf>
    <xf numFmtId="0" fontId="39" fillId="37" borderId="9" xfId="67" applyFont="1" applyFill="1" applyBorder="1" applyAlignment="1">
      <alignment vertical="center"/>
      <protection/>
    </xf>
    <xf numFmtId="166" fontId="39" fillId="37" borderId="13" xfId="62" applyNumberFormat="1" applyFont="1" applyFill="1" applyBorder="1" applyAlignment="1" applyProtection="1">
      <alignment vertical="center"/>
      <protection/>
    </xf>
    <xf numFmtId="166" fontId="39" fillId="37" borderId="9" xfId="62" applyNumberFormat="1" applyFont="1" applyFill="1" applyBorder="1" applyAlignment="1" applyProtection="1">
      <alignment vertical="center"/>
      <protection/>
    </xf>
    <xf numFmtId="166" fontId="19" fillId="37" borderId="0" xfId="0" applyNumberFormat="1" applyFont="1" applyFill="1" applyAlignment="1">
      <alignment/>
    </xf>
    <xf numFmtId="0" fontId="19" fillId="37" borderId="0" xfId="67" applyFont="1" applyFill="1" applyAlignment="1">
      <alignment vertical="center"/>
      <protection/>
    </xf>
    <xf numFmtId="166" fontId="19" fillId="37" borderId="14" xfId="62" applyNumberFormat="1" applyFont="1" applyFill="1" applyBorder="1" applyAlignment="1" applyProtection="1">
      <alignment vertical="center"/>
      <protection/>
    </xf>
    <xf numFmtId="166" fontId="19" fillId="37" borderId="0" xfId="62" applyNumberFormat="1" applyFont="1" applyFill="1" applyBorder="1" applyAlignment="1" applyProtection="1">
      <alignment vertical="center"/>
      <protection/>
    </xf>
    <xf numFmtId="0" fontId="19" fillId="37" borderId="0" xfId="67" applyFont="1" applyFill="1" applyAlignment="1">
      <alignment horizontal="left" vertical="center" indent="2"/>
      <protection/>
    </xf>
    <xf numFmtId="0" fontId="19" fillId="37" borderId="0" xfId="67" applyFont="1" applyFill="1" applyAlignment="1">
      <alignment horizontal="left" vertical="center" wrapText="1" indent="2"/>
      <protection/>
    </xf>
    <xf numFmtId="0" fontId="19" fillId="37" borderId="0" xfId="67" applyFont="1" applyFill="1" applyAlignment="1">
      <alignment vertical="center" wrapText="1"/>
      <protection/>
    </xf>
    <xf numFmtId="0" fontId="19" fillId="37" borderId="0" xfId="67" applyFont="1" applyFill="1" applyBorder="1" applyAlignment="1">
      <alignment vertical="center"/>
      <protection/>
    </xf>
    <xf numFmtId="0" fontId="39" fillId="37" borderId="10" xfId="67" applyFont="1" applyFill="1" applyBorder="1" applyAlignment="1">
      <alignment vertical="center"/>
      <protection/>
    </xf>
    <xf numFmtId="166" fontId="39" fillId="37" borderId="15" xfId="62" applyNumberFormat="1" applyFont="1" applyFill="1" applyBorder="1" applyAlignment="1" applyProtection="1">
      <alignment vertical="center"/>
      <protection/>
    </xf>
    <xf numFmtId="166" fontId="39" fillId="37" borderId="10" xfId="62" applyNumberFormat="1" applyFont="1" applyFill="1" applyBorder="1" applyAlignment="1" applyProtection="1">
      <alignment vertical="center"/>
      <protection/>
    </xf>
    <xf numFmtId="0" fontId="39" fillId="37" borderId="0" xfId="67" applyFont="1" applyFill="1" applyBorder="1" applyAlignment="1">
      <alignment vertical="center"/>
      <protection/>
    </xf>
    <xf numFmtId="0" fontId="39" fillId="37" borderId="14" xfId="67" applyFont="1" applyFill="1" applyBorder="1" applyAlignment="1">
      <alignment vertical="center"/>
      <protection/>
    </xf>
    <xf numFmtId="0" fontId="19" fillId="37" borderId="14" xfId="67" applyFont="1" applyFill="1" applyBorder="1" applyAlignment="1">
      <alignment vertical="center"/>
      <protection/>
    </xf>
    <xf numFmtId="0" fontId="19" fillId="37" borderId="0" xfId="67" applyFont="1" applyFill="1" applyBorder="1" applyAlignment="1">
      <alignment horizontal="left" vertical="center" indent="2"/>
      <protection/>
    </xf>
    <xf numFmtId="0" fontId="19" fillId="37" borderId="11" xfId="67" applyFont="1" applyFill="1" applyBorder="1" applyAlignment="1">
      <alignment horizontal="left" vertical="center" indent="2"/>
      <protection/>
    </xf>
    <xf numFmtId="166" fontId="19" fillId="37" borderId="16" xfId="62" applyNumberFormat="1" applyFont="1" applyFill="1" applyBorder="1" applyAlignment="1" applyProtection="1">
      <alignment vertical="center"/>
      <protection/>
    </xf>
    <xf numFmtId="166" fontId="19" fillId="37" borderId="11" xfId="62" applyNumberFormat="1" applyFont="1" applyFill="1" applyBorder="1" applyAlignment="1" applyProtection="1">
      <alignment vertical="center"/>
      <protection/>
    </xf>
    <xf numFmtId="0" fontId="39" fillId="37" borderId="0" xfId="67" applyFont="1" applyFill="1" applyAlignment="1">
      <alignment vertical="center" wrapText="1"/>
      <protection/>
    </xf>
    <xf numFmtId="0" fontId="19" fillId="37" borderId="0" xfId="67" applyFont="1" applyFill="1" applyBorder="1" applyAlignment="1">
      <alignment horizontal="center" vertical="center"/>
      <protection/>
    </xf>
    <xf numFmtId="0" fontId="19" fillId="37" borderId="17" xfId="67" applyFont="1" applyFill="1" applyBorder="1" applyAlignment="1">
      <alignment horizontal="center" vertical="center" wrapText="1"/>
      <protection/>
    </xf>
    <xf numFmtId="166" fontId="39" fillId="37" borderId="0" xfId="67" applyNumberFormat="1" applyFont="1" applyFill="1" applyAlignment="1">
      <alignment vertical="center" wrapText="1"/>
      <protection/>
    </xf>
    <xf numFmtId="0" fontId="39" fillId="37" borderId="9" xfId="67" applyFont="1" applyFill="1" applyBorder="1" applyAlignment="1">
      <alignment vertical="center" wrapText="1"/>
      <protection/>
    </xf>
    <xf numFmtId="0" fontId="39" fillId="37" borderId="0" xfId="67" applyFont="1" applyFill="1" applyBorder="1" applyAlignment="1">
      <alignment vertical="center" wrapText="1"/>
      <protection/>
    </xf>
    <xf numFmtId="166" fontId="39" fillId="37" borderId="0" xfId="62" applyNumberFormat="1" applyFont="1" applyFill="1" applyBorder="1" applyAlignment="1" applyProtection="1">
      <alignment vertical="center"/>
      <protection/>
    </xf>
    <xf numFmtId="165" fontId="19" fillId="37" borderId="0" xfId="62" applyNumberFormat="1" applyFont="1" applyFill="1" applyBorder="1" applyAlignment="1" applyProtection="1">
      <alignment vertical="center"/>
      <protection/>
    </xf>
    <xf numFmtId="0" fontId="39" fillId="37" borderId="18" xfId="67" applyFont="1" applyFill="1" applyBorder="1" applyAlignment="1">
      <alignment vertical="center" wrapText="1"/>
      <protection/>
    </xf>
    <xf numFmtId="166" fontId="39" fillId="37" borderId="18" xfId="62" applyNumberFormat="1" applyFont="1" applyFill="1" applyBorder="1" applyAlignment="1" applyProtection="1">
      <alignment vertical="center"/>
      <protection/>
    </xf>
    <xf numFmtId="0" fontId="39" fillId="37" borderId="11" xfId="67" applyFont="1" applyFill="1" applyBorder="1" applyAlignment="1">
      <alignment vertical="center" wrapText="1"/>
      <protection/>
    </xf>
    <xf numFmtId="166" fontId="39" fillId="37" borderId="11" xfId="62" applyNumberFormat="1" applyFont="1" applyFill="1" applyBorder="1" applyAlignment="1" applyProtection="1">
      <alignment vertical="center"/>
      <protection/>
    </xf>
    <xf numFmtId="166" fontId="19" fillId="37" borderId="0" xfId="62" applyNumberFormat="1" applyFont="1" applyFill="1" applyBorder="1" applyAlignment="1" applyProtection="1">
      <alignment horizontal="right" vertical="center"/>
      <protection/>
    </xf>
    <xf numFmtId="0" fontId="19" fillId="37" borderId="18" xfId="67" applyFont="1" applyFill="1" applyBorder="1" applyAlignment="1">
      <alignment vertical="center" wrapText="1"/>
      <protection/>
    </xf>
    <xf numFmtId="166" fontId="19" fillId="37" borderId="18" xfId="62" applyNumberFormat="1" applyFont="1" applyFill="1" applyBorder="1" applyAlignment="1" applyProtection="1">
      <alignment vertical="center"/>
      <protection/>
    </xf>
    <xf numFmtId="0" fontId="19" fillId="37" borderId="0" xfId="67" applyFont="1" applyFill="1" applyBorder="1" applyAlignment="1">
      <alignment vertical="center" wrapText="1"/>
      <protection/>
    </xf>
    <xf numFmtId="0" fontId="19" fillId="37" borderId="9" xfId="67" applyFont="1" applyFill="1" applyBorder="1" applyAlignment="1">
      <alignment vertical="center" wrapText="1"/>
      <protection/>
    </xf>
    <xf numFmtId="0" fontId="19" fillId="37" borderId="0" xfId="0" applyFont="1" applyFill="1" applyAlignment="1">
      <alignment wrapText="1"/>
    </xf>
    <xf numFmtId="0" fontId="21" fillId="37" borderId="0" xfId="0" applyFont="1" applyFill="1" applyAlignment="1">
      <alignment wrapText="1"/>
    </xf>
    <xf numFmtId="0" fontId="39" fillId="37" borderId="0" xfId="0" applyFont="1" applyFill="1" applyAlignment="1">
      <alignment/>
    </xf>
    <xf numFmtId="0" fontId="43" fillId="37" borderId="0" xfId="0" applyFont="1" applyFill="1" applyAlignment="1">
      <alignment/>
    </xf>
    <xf numFmtId="0" fontId="44" fillId="37" borderId="0" xfId="0" applyFont="1" applyFill="1" applyAlignment="1">
      <alignment/>
    </xf>
    <xf numFmtId="0" fontId="45" fillId="37" borderId="0" xfId="0" applyFont="1" applyFill="1" applyAlignment="1">
      <alignment/>
    </xf>
    <xf numFmtId="0" fontId="46" fillId="37" borderId="0" xfId="0" applyFont="1" applyFill="1" applyAlignment="1">
      <alignment/>
    </xf>
    <xf numFmtId="0" fontId="43" fillId="37" borderId="0" xfId="67" applyFont="1" applyFill="1" applyAlignment="1">
      <alignment vertical="center"/>
      <protection/>
    </xf>
    <xf numFmtId="0" fontId="19" fillId="37" borderId="0" xfId="67" applyFont="1" applyFill="1" applyBorder="1" applyAlignment="1">
      <alignment horizontal="center" vertical="center" wrapText="1"/>
      <protection/>
    </xf>
    <xf numFmtId="0" fontId="19" fillId="37" borderId="0" xfId="0" applyFont="1" applyFill="1" applyBorder="1" applyAlignment="1">
      <alignment/>
    </xf>
    <xf numFmtId="0" fontId="39" fillId="37" borderId="0" xfId="65" applyFont="1" applyFill="1" applyAlignment="1">
      <alignment vertical="center"/>
      <protection/>
    </xf>
    <xf numFmtId="0" fontId="19" fillId="37" borderId="0" xfId="65" applyFont="1" applyFill="1" applyAlignment="1">
      <alignment vertical="center"/>
      <protection/>
    </xf>
    <xf numFmtId="0" fontId="19" fillId="37" borderId="0" xfId="65" applyFont="1" applyFill="1" applyBorder="1" applyAlignment="1">
      <alignment vertical="center"/>
      <protection/>
    </xf>
    <xf numFmtId="166" fontId="19" fillId="37" borderId="0" xfId="67" applyNumberFormat="1" applyFont="1" applyFill="1" applyBorder="1" applyAlignment="1">
      <alignment horizontal="right" vertical="center"/>
      <protection/>
    </xf>
    <xf numFmtId="0" fontId="19" fillId="37" borderId="0" xfId="65" applyFont="1" applyFill="1" applyBorder="1" applyAlignment="1">
      <alignment horizontal="left" vertical="center" indent="2"/>
      <protection/>
    </xf>
    <xf numFmtId="0" fontId="39" fillId="37" borderId="10" xfId="65" applyFont="1" applyFill="1" applyBorder="1" applyAlignment="1">
      <alignment vertical="center" wrapText="1"/>
      <protection/>
    </xf>
    <xf numFmtId="0" fontId="39" fillId="37" borderId="0" xfId="65" applyFont="1" applyFill="1" applyBorder="1" applyAlignment="1">
      <alignment vertical="center" wrapText="1"/>
      <protection/>
    </xf>
    <xf numFmtId="166" fontId="19" fillId="37" borderId="0" xfId="0" applyNumberFormat="1" applyFont="1" applyFill="1" applyBorder="1" applyAlignment="1">
      <alignment/>
    </xf>
    <xf numFmtId="0" fontId="41" fillId="37" borderId="9" xfId="67" applyFont="1" applyFill="1" applyBorder="1" applyAlignment="1">
      <alignment horizontal="center" vertical="center" wrapText="1"/>
      <protection/>
    </xf>
    <xf numFmtId="0" fontId="19" fillId="37" borderId="0" xfId="67" applyFont="1" applyFill="1" applyAlignment="1">
      <alignment horizontal="left" vertical="center" wrapText="1"/>
      <protection/>
    </xf>
    <xf numFmtId="0" fontId="39" fillId="37" borderId="10" xfId="67" applyFont="1" applyFill="1" applyBorder="1" applyAlignment="1">
      <alignment vertical="center" wrapText="1"/>
      <protection/>
    </xf>
    <xf numFmtId="0" fontId="43" fillId="37" borderId="0" xfId="65" applyFont="1" applyFill="1" applyAlignment="1">
      <alignment vertical="center"/>
      <protection/>
    </xf>
    <xf numFmtId="0" fontId="43" fillId="37" borderId="0" xfId="65" applyFont="1" applyFill="1" applyBorder="1" applyAlignment="1">
      <alignment vertical="center"/>
      <protection/>
    </xf>
    <xf numFmtId="0" fontId="47" fillId="37" borderId="0" xfId="68" applyFont="1" applyFill="1" applyAlignment="1">
      <alignment vertical="center"/>
      <protection/>
    </xf>
    <xf numFmtId="0" fontId="39" fillId="37" borderId="0" xfId="68" applyFont="1" applyFill="1" applyAlignment="1">
      <alignment vertical="center"/>
      <protection/>
    </xf>
    <xf numFmtId="0" fontId="39" fillId="37" borderId="0" xfId="66" applyFont="1" applyFill="1" applyBorder="1" applyAlignment="1">
      <alignment horizontal="left" vertical="center" wrapText="1"/>
      <protection/>
    </xf>
    <xf numFmtId="166" fontId="19" fillId="37" borderId="17" xfId="66" applyNumberFormat="1" applyFont="1" applyFill="1" applyBorder="1" applyAlignment="1">
      <alignment vertical="center" wrapText="1"/>
      <protection/>
    </xf>
    <xf numFmtId="0" fontId="19" fillId="37" borderId="0" xfId="66" applyFont="1" applyFill="1" applyBorder="1" applyAlignment="1">
      <alignment horizontal="left" vertical="center" wrapText="1"/>
      <protection/>
    </xf>
    <xf numFmtId="1" fontId="85" fillId="37" borderId="0" xfId="0" applyNumberFormat="1" applyFont="1" applyFill="1" applyAlignment="1">
      <alignment/>
    </xf>
    <xf numFmtId="0" fontId="19" fillId="37" borderId="9" xfId="66" applyFont="1" applyFill="1" applyBorder="1" applyAlignment="1">
      <alignment horizontal="left" vertical="center" wrapText="1"/>
      <protection/>
    </xf>
    <xf numFmtId="166" fontId="19" fillId="37" borderId="9" xfId="62" applyNumberFormat="1" applyFont="1" applyFill="1" applyBorder="1" applyAlignment="1" applyProtection="1">
      <alignment vertical="center"/>
      <protection/>
    </xf>
    <xf numFmtId="0" fontId="39" fillId="37" borderId="10" xfId="66" applyFont="1" applyFill="1" applyBorder="1" applyAlignment="1">
      <alignment horizontal="left" vertical="center" wrapText="1"/>
      <protection/>
    </xf>
    <xf numFmtId="0" fontId="49" fillId="38" borderId="0" xfId="66" applyFont="1" applyFill="1" applyBorder="1" applyAlignment="1">
      <alignment vertical="center"/>
      <protection/>
    </xf>
    <xf numFmtId="0" fontId="49" fillId="38" borderId="0" xfId="66" applyFont="1" applyFill="1" applyBorder="1" applyAlignment="1">
      <alignment vertical="center" wrapText="1"/>
      <protection/>
    </xf>
    <xf numFmtId="0" fontId="0" fillId="38" borderId="0" xfId="0" applyFill="1" applyAlignment="1">
      <alignment/>
    </xf>
    <xf numFmtId="0" fontId="43" fillId="37" borderId="0" xfId="68" applyFont="1" applyFill="1" applyAlignment="1">
      <alignment vertical="center"/>
      <protection/>
    </xf>
    <xf numFmtId="0" fontId="39" fillId="37" borderId="0" xfId="65" applyFont="1" applyFill="1" applyAlignment="1">
      <alignment vertical="center" wrapText="1"/>
      <protection/>
    </xf>
    <xf numFmtId="0" fontId="86" fillId="37" borderId="0" xfId="0" applyFont="1" applyFill="1" applyBorder="1" applyAlignment="1">
      <alignment horizontal="left" wrapText="1"/>
    </xf>
    <xf numFmtId="177" fontId="87" fillId="37" borderId="0" xfId="0" applyNumberFormat="1" applyFont="1" applyFill="1" applyBorder="1" applyAlignment="1">
      <alignment horizontal="center"/>
    </xf>
    <xf numFmtId="177" fontId="88" fillId="37" borderId="0" xfId="64" applyNumberFormat="1" applyFont="1" applyFill="1" applyBorder="1" applyAlignment="1">
      <alignment horizontal="right" wrapText="1"/>
      <protection/>
    </xf>
    <xf numFmtId="177" fontId="89" fillId="37" borderId="0" xfId="0" applyNumberFormat="1" applyFont="1" applyFill="1" applyBorder="1" applyAlignment="1">
      <alignment horizontal="right" wrapText="1"/>
    </xf>
    <xf numFmtId="176" fontId="19" fillId="37" borderId="0" xfId="0" applyNumberFormat="1" applyFont="1" applyFill="1" applyAlignment="1">
      <alignment/>
    </xf>
    <xf numFmtId="0" fontId="90" fillId="37" borderId="0" xfId="0" applyFont="1" applyFill="1" applyBorder="1" applyAlignment="1">
      <alignment horizontal="left" wrapText="1" indent="1"/>
    </xf>
    <xf numFmtId="177" fontId="88" fillId="37" borderId="0" xfId="0" applyNumberFormat="1" applyFont="1" applyFill="1" applyBorder="1" applyAlignment="1">
      <alignment horizontal="right" wrapText="1"/>
    </xf>
    <xf numFmtId="177" fontId="90" fillId="37" borderId="0" xfId="0" applyNumberFormat="1" applyFont="1" applyFill="1" applyBorder="1" applyAlignment="1">
      <alignment horizontal="right" wrapText="1"/>
    </xf>
    <xf numFmtId="177" fontId="90" fillId="37" borderId="0" xfId="0" applyNumberFormat="1" applyFont="1" applyFill="1" applyAlignment="1">
      <alignment/>
    </xf>
    <xf numFmtId="177" fontId="91" fillId="37" borderId="0" xfId="0" applyNumberFormat="1" applyFont="1" applyFill="1" applyBorder="1" applyAlignment="1">
      <alignment horizontal="right" wrapText="1"/>
    </xf>
    <xf numFmtId="0" fontId="92" fillId="37" borderId="0" xfId="0" applyFont="1" applyFill="1" applyBorder="1" applyAlignment="1">
      <alignment horizontal="left" wrapText="1"/>
    </xf>
    <xf numFmtId="177" fontId="93" fillId="37" borderId="0" xfId="0" applyNumberFormat="1" applyFont="1" applyFill="1" applyBorder="1" applyAlignment="1">
      <alignment horizontal="right" wrapText="1"/>
    </xf>
    <xf numFmtId="0" fontId="94" fillId="37" borderId="0" xfId="0" applyFont="1" applyFill="1" applyAlignment="1">
      <alignment/>
    </xf>
    <xf numFmtId="177" fontId="94" fillId="37" borderId="0" xfId="0" applyNumberFormat="1" applyFont="1" applyFill="1" applyAlignment="1">
      <alignment/>
    </xf>
    <xf numFmtId="177" fontId="19" fillId="37" borderId="0" xfId="0" applyNumberFormat="1" applyFont="1" applyFill="1" applyAlignment="1">
      <alignment/>
    </xf>
    <xf numFmtId="177" fontId="95" fillId="37" borderId="0" xfId="0" applyNumberFormat="1" applyFont="1" applyFill="1" applyBorder="1" applyAlignment="1">
      <alignment horizontal="right" wrapText="1"/>
    </xf>
    <xf numFmtId="177" fontId="39" fillId="37" borderId="0" xfId="0" applyNumberFormat="1" applyFont="1" applyFill="1" applyAlignment="1">
      <alignment/>
    </xf>
    <xf numFmtId="0" fontId="92" fillId="37" borderId="0" xfId="0" applyFont="1" applyFill="1" applyBorder="1" applyAlignment="1">
      <alignment horizontal="left" wrapText="1" indent="1"/>
    </xf>
    <xf numFmtId="177" fontId="96" fillId="37" borderId="0" xfId="0" applyNumberFormat="1" applyFont="1" applyFill="1" applyBorder="1" applyAlignment="1">
      <alignment horizontal="right" wrapText="1"/>
    </xf>
    <xf numFmtId="14" fontId="19" fillId="37" borderId="0" xfId="0" applyNumberFormat="1" applyFont="1" applyFill="1" applyAlignment="1">
      <alignment/>
    </xf>
    <xf numFmtId="177" fontId="94" fillId="37" borderId="0" xfId="0" applyNumberFormat="1" applyFont="1" applyFill="1" applyBorder="1" applyAlignment="1">
      <alignment horizontal="center"/>
    </xf>
    <xf numFmtId="177" fontId="86" fillId="37" borderId="0" xfId="0" applyNumberFormat="1" applyFont="1" applyFill="1" applyBorder="1" applyAlignment="1">
      <alignment horizontal="center"/>
    </xf>
    <xf numFmtId="177" fontId="86" fillId="37" borderId="0" xfId="0" applyNumberFormat="1" applyFont="1" applyFill="1" applyBorder="1" applyAlignment="1">
      <alignment horizontal="right" vertical="top" wrapText="1"/>
    </xf>
    <xf numFmtId="0" fontId="97" fillId="37" borderId="0" xfId="0" applyFont="1" applyFill="1" applyBorder="1" applyAlignment="1">
      <alignment horizontal="left" wrapText="1"/>
    </xf>
    <xf numFmtId="177" fontId="98" fillId="37" borderId="0" xfId="64" applyNumberFormat="1" applyFont="1" applyFill="1" applyBorder="1" applyAlignment="1">
      <alignment horizontal="right" wrapText="1"/>
      <protection/>
    </xf>
    <xf numFmtId="177" fontId="97" fillId="37" borderId="0" xfId="0" applyNumberFormat="1" applyFont="1" applyFill="1" applyBorder="1" applyAlignment="1">
      <alignment horizontal="right" vertical="top" wrapText="1"/>
    </xf>
    <xf numFmtId="177" fontId="41" fillId="37" borderId="0" xfId="0" applyNumberFormat="1" applyFont="1" applyFill="1" applyAlignment="1">
      <alignment/>
    </xf>
    <xf numFmtId="177" fontId="94" fillId="37" borderId="0" xfId="0" applyNumberFormat="1" applyFont="1" applyFill="1" applyBorder="1" applyAlignment="1">
      <alignment horizontal="right" vertical="top" wrapText="1"/>
    </xf>
    <xf numFmtId="177" fontId="86" fillId="37" borderId="0" xfId="0" applyNumberFormat="1" applyFont="1" applyFill="1" applyBorder="1" applyAlignment="1">
      <alignment/>
    </xf>
    <xf numFmtId="177" fontId="86" fillId="37" borderId="0" xfId="0" applyNumberFormat="1" applyFont="1" applyFill="1" applyBorder="1" applyAlignment="1">
      <alignment horizontal="right"/>
    </xf>
    <xf numFmtId="0" fontId="90" fillId="37" borderId="0" xfId="0" applyFont="1" applyFill="1" applyBorder="1" applyAlignment="1">
      <alignment horizontal="left" wrapText="1" indent="2"/>
    </xf>
    <xf numFmtId="177" fontId="94" fillId="37" borderId="0" xfId="0" applyNumberFormat="1" applyFont="1" applyFill="1" applyBorder="1" applyAlignment="1">
      <alignment horizontal="right"/>
    </xf>
    <xf numFmtId="2" fontId="19" fillId="37" borderId="0" xfId="0" applyNumberFormat="1" applyFont="1" applyFill="1" applyAlignment="1">
      <alignment/>
    </xf>
    <xf numFmtId="3" fontId="19" fillId="37" borderId="0" xfId="0" applyNumberFormat="1" applyFont="1" applyFill="1" applyAlignment="1">
      <alignment/>
    </xf>
    <xf numFmtId="177" fontId="99" fillId="37" borderId="0" xfId="0" applyNumberFormat="1" applyFont="1" applyFill="1" applyAlignment="1">
      <alignment/>
    </xf>
    <xf numFmtId="0" fontId="86" fillId="37" borderId="0" xfId="0" applyFont="1" applyFill="1" applyBorder="1" applyAlignment="1">
      <alignment horizontal="left" wrapText="1" indent="1"/>
    </xf>
    <xf numFmtId="0" fontId="62" fillId="38" borderId="9" xfId="67" applyFont="1" applyFill="1" applyBorder="1" applyAlignment="1">
      <alignment vertical="center" wrapText="1"/>
      <protection/>
    </xf>
    <xf numFmtId="0" fontId="100" fillId="39" borderId="13" xfId="66" applyFont="1" applyFill="1" applyBorder="1" applyAlignment="1">
      <alignment horizontal="center" vertical="center" wrapText="1"/>
      <protection/>
    </xf>
    <xf numFmtId="0" fontId="62" fillId="38" borderId="9" xfId="67" applyFont="1" applyFill="1" applyBorder="1" applyAlignment="1">
      <alignment horizontal="center" vertical="center" wrapText="1"/>
      <protection/>
    </xf>
    <xf numFmtId="0" fontId="64" fillId="38" borderId="9" xfId="66" applyFont="1" applyFill="1" applyBorder="1" applyAlignment="1">
      <alignment horizontal="center" vertical="center" wrapText="1"/>
      <protection/>
    </xf>
    <xf numFmtId="0" fontId="45" fillId="38" borderId="9" xfId="67" applyFont="1" applyFill="1" applyBorder="1" applyAlignment="1">
      <alignment vertical="center"/>
      <protection/>
    </xf>
    <xf numFmtId="0" fontId="45" fillId="39" borderId="9" xfId="67" applyFont="1" applyFill="1" applyBorder="1" applyAlignment="1">
      <alignment horizontal="center" vertical="center" wrapText="1"/>
      <protection/>
    </xf>
    <xf numFmtId="3" fontId="64" fillId="38" borderId="9" xfId="66" applyNumberFormat="1" applyFont="1" applyFill="1" applyBorder="1" applyAlignment="1">
      <alignment horizontal="left" vertical="center" wrapText="1"/>
      <protection/>
    </xf>
    <xf numFmtId="0" fontId="65" fillId="39" borderId="9" xfId="66" applyFont="1" applyFill="1" applyBorder="1" applyAlignment="1">
      <alignment horizontal="center" vertical="center" wrapText="1"/>
      <protection/>
    </xf>
    <xf numFmtId="0" fontId="20" fillId="37" borderId="0" xfId="0" applyFont="1" applyFill="1" applyAlignment="1">
      <alignment/>
    </xf>
    <xf numFmtId="0" fontId="101" fillId="38" borderId="0" xfId="0" applyFont="1" applyFill="1" applyBorder="1" applyAlignment="1">
      <alignment horizontal="left" vertical="center" wrapText="1"/>
    </xf>
    <xf numFmtId="177" fontId="45" fillId="39" borderId="0" xfId="0" applyNumberFormat="1" applyFont="1" applyFill="1" applyBorder="1" applyAlignment="1">
      <alignment horizontal="center" vertical="center"/>
    </xf>
    <xf numFmtId="177" fontId="101" fillId="38" borderId="0" xfId="0" applyNumberFormat="1" applyFont="1" applyFill="1" applyBorder="1" applyAlignment="1">
      <alignment horizontal="center" vertical="center"/>
    </xf>
    <xf numFmtId="0" fontId="45" fillId="37" borderId="0" xfId="0" applyFont="1" applyFill="1" applyAlignment="1">
      <alignment vertical="center"/>
    </xf>
    <xf numFmtId="0" fontId="43" fillId="37" borderId="0" xfId="0" applyFont="1" applyFill="1" applyAlignment="1">
      <alignment horizontal="center"/>
    </xf>
    <xf numFmtId="0" fontId="102" fillId="38" borderId="0" xfId="0" applyFont="1" applyFill="1" applyAlignment="1">
      <alignment horizontal="center" vertical="center" textRotation="90"/>
    </xf>
    <xf numFmtId="0" fontId="44" fillId="37" borderId="0" xfId="0" applyFont="1" applyFill="1" applyAlignment="1">
      <alignment/>
    </xf>
    <xf numFmtId="0" fontId="19" fillId="37" borderId="0" xfId="0" applyFont="1" applyFill="1" applyAlignment="1">
      <alignment wrapText="1"/>
    </xf>
    <xf numFmtId="0" fontId="21" fillId="37" borderId="0" xfId="0" applyFont="1" applyFill="1" applyAlignment="1">
      <alignment wrapText="1"/>
    </xf>
    <xf numFmtId="0" fontId="19" fillId="0" borderId="0" xfId="67" applyFont="1" applyFill="1" applyAlignment="1">
      <alignment vertical="center" wrapText="1"/>
      <protection/>
    </xf>
    <xf numFmtId="0" fontId="19" fillId="0" borderId="0" xfId="67" applyFont="1" applyFill="1" applyAlignment="1">
      <alignment horizontal="left" vertical="center" wrapText="1"/>
      <protection/>
    </xf>
    <xf numFmtId="0" fontId="86" fillId="0" borderId="0" xfId="64" applyFont="1" applyBorder="1" applyAlignment="1">
      <alignment horizontal="left" wrapText="1"/>
      <protection/>
    </xf>
    <xf numFmtId="0" fontId="64" fillId="37" borderId="0" xfId="66" applyFont="1" applyFill="1" applyBorder="1" applyAlignment="1">
      <alignment horizontal="center" vertical="center" wrapText="1"/>
      <protection/>
    </xf>
    <xf numFmtId="166" fontId="19" fillId="37" borderId="0" xfId="66" applyNumberFormat="1" applyFont="1" applyFill="1" applyBorder="1" applyAlignment="1">
      <alignment vertical="center"/>
      <protection/>
    </xf>
    <xf numFmtId="177" fontId="39" fillId="37" borderId="0" xfId="64" applyNumberFormat="1" applyFont="1" applyFill="1" applyBorder="1" applyAlignment="1">
      <alignment horizontal="right" wrapText="1"/>
      <protection/>
    </xf>
    <xf numFmtId="177" fontId="19" fillId="37" borderId="0" xfId="64" applyNumberFormat="1" applyFont="1" applyFill="1" applyBorder="1" applyAlignment="1">
      <alignment horizontal="right" wrapText="1"/>
      <protection/>
    </xf>
    <xf numFmtId="177" fontId="103" fillId="37" borderId="0" xfId="0" applyNumberFormat="1" applyFont="1" applyFill="1" applyBorder="1" applyAlignment="1">
      <alignment horizontal="right" wrapText="1"/>
    </xf>
    <xf numFmtId="177" fontId="104" fillId="37" borderId="0" xfId="0" applyNumberFormat="1" applyFont="1" applyFill="1" applyBorder="1" applyAlignment="1">
      <alignment horizontal="right" wrapText="1"/>
    </xf>
    <xf numFmtId="177" fontId="41" fillId="37" borderId="0" xfId="64" applyNumberFormat="1" applyFont="1" applyFill="1" applyBorder="1" applyAlignment="1">
      <alignment horizontal="right" wrapText="1"/>
      <protection/>
    </xf>
    <xf numFmtId="0" fontId="102" fillId="38" borderId="0" xfId="0" applyFont="1" applyFill="1" applyAlignment="1">
      <alignment horizontal="center" vertical="center" textRotation="90"/>
    </xf>
    <xf numFmtId="0" fontId="19" fillId="37" borderId="18" xfId="0" applyFont="1" applyFill="1" applyBorder="1" applyAlignment="1">
      <alignment horizontal="center"/>
    </xf>
    <xf numFmtId="0" fontId="19" fillId="37" borderId="18" xfId="67" applyFont="1" applyFill="1" applyBorder="1" applyAlignment="1">
      <alignment horizontal="center" vertical="center" wrapText="1"/>
      <protection/>
    </xf>
    <xf numFmtId="166" fontId="19" fillId="37" borderId="18" xfId="67" applyNumberFormat="1" applyFont="1" applyFill="1" applyBorder="1" applyAlignment="1">
      <alignment horizontal="center" vertical="center"/>
      <protection/>
    </xf>
    <xf numFmtId="0" fontId="19" fillId="34" borderId="0" xfId="64" applyFont="1" applyFill="1" applyAlignment="1">
      <alignment horizontal="center"/>
      <protection/>
    </xf>
    <xf numFmtId="166" fontId="19" fillId="0" borderId="17" xfId="66" applyNumberFormat="1" applyFont="1" applyFill="1" applyBorder="1" applyAlignment="1">
      <alignment horizontal="center" vertical="center" wrapText="1"/>
      <protection/>
    </xf>
    <xf numFmtId="166" fontId="19" fillId="37" borderId="17" xfId="66" applyNumberFormat="1" applyFont="1" applyFill="1" applyBorder="1" applyAlignment="1">
      <alignment horizontal="center" vertical="center" wrapText="1"/>
      <protection/>
    </xf>
  </cellXfs>
  <cellStyles count="83">
    <cellStyle name="Normal" xfId="0"/>
    <cellStyle name="ColLevel_0" xfId="2"/>
    <cellStyle name="ColLevel_1" xfId="4"/>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e" xfId="43"/>
    <cellStyle name="Comma" xfId="44"/>
    <cellStyle name="Comma [0]" xfId="45"/>
    <cellStyle name="E&amp;Y House" xfId="46"/>
    <cellStyle name="HEtykieta" xfId="47"/>
    <cellStyle name="HEtykieta1" xfId="48"/>
    <cellStyle name="Hyperlink" xfId="49"/>
    <cellStyle name="HTotal" xfId="50"/>
    <cellStyle name="Komórka połączona" xfId="51"/>
    <cellStyle name="Komórka zaznaczona" xfId="52"/>
    <cellStyle name="liczba" xfId="53"/>
    <cellStyle name="month" xfId="54"/>
    <cellStyle name="Nagłówek 1" xfId="55"/>
    <cellStyle name="Nagłówek 2" xfId="56"/>
    <cellStyle name="Nagłówek 3" xfId="57"/>
    <cellStyle name="Nagłówek 4" xfId="58"/>
    <cellStyle name="nazwjed" xfId="59"/>
    <cellStyle name="Neutralne" xfId="60"/>
    <cellStyle name="Normal_Book1" xfId="61"/>
    <cellStyle name="Normal_BSconv" xfId="62"/>
    <cellStyle name="Normalny 2" xfId="63"/>
    <cellStyle name="Normalny 3" xfId="64"/>
    <cellStyle name="Normalny_Arkusz4" xfId="65"/>
    <cellStyle name="Normalny_Arkusz5" xfId="66"/>
    <cellStyle name="Normalny_L1_Final_MSSFXII2004" xfId="67"/>
    <cellStyle name="Normalny_Segmenty działalności" xfId="68"/>
    <cellStyle name="numjed" xfId="69"/>
    <cellStyle name="Obliczenia" xfId="70"/>
    <cellStyle name="Followed Hyperlink" xfId="71"/>
    <cellStyle name="ok" xfId="72"/>
    <cellStyle name="Podtytul" xfId="73"/>
    <cellStyle name="pole" xfId="74"/>
    <cellStyle name="pole1" xfId="75"/>
    <cellStyle name="pole2" xfId="76"/>
    <cellStyle name="Percent" xfId="77"/>
    <cellStyle name="Procentowy 2" xfId="78"/>
    <cellStyle name="Suma" xfId="79"/>
    <cellStyle name="suma1" xfId="80"/>
    <cellStyle name="suma2" xfId="81"/>
    <cellStyle name="Tabela_nr" xfId="82"/>
    <cellStyle name="Tekst objaśnienia" xfId="83"/>
    <cellStyle name="Tekst ostrzeżenia" xfId="84"/>
    <cellStyle name="Total" xfId="85"/>
    <cellStyle name="Tytul" xfId="86"/>
    <cellStyle name="Tytuł" xfId="87"/>
    <cellStyle name="Uwaga" xfId="88"/>
    <cellStyle name="VEtykieta" xfId="89"/>
    <cellStyle name="VTotal" xfId="90"/>
    <cellStyle name="Currency" xfId="91"/>
    <cellStyle name="Currency [0]" xfId="92"/>
    <cellStyle name="year" xfId="93"/>
    <cellStyle name="Złe"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1:B19"/>
  <sheetViews>
    <sheetView tabSelected="1" zoomScale="80" zoomScaleNormal="80" zoomScalePageLayoutView="0" workbookViewId="0" topLeftCell="A1">
      <selection activeCell="B1" sqref="B1"/>
    </sheetView>
  </sheetViews>
  <sheetFormatPr defaultColWidth="9.140625" defaultRowHeight="12.75"/>
  <cols>
    <col min="1" max="1" width="1.421875" style="49" customWidth="1"/>
    <col min="2" max="16384" width="9.140625" style="49" customWidth="1"/>
  </cols>
  <sheetData>
    <row r="11" ht="26.25">
      <c r="B11" s="93" t="s">
        <v>293</v>
      </c>
    </row>
    <row r="13" ht="29.25" customHeight="1">
      <c r="B13" s="178" t="s">
        <v>305</v>
      </c>
    </row>
    <row r="14" ht="29.25" customHeight="1">
      <c r="B14" s="94" t="s">
        <v>294</v>
      </c>
    </row>
    <row r="15" ht="29.25" customHeight="1">
      <c r="B15" s="94" t="s">
        <v>286</v>
      </c>
    </row>
    <row r="16" ht="29.25" customHeight="1">
      <c r="B16" s="94" t="s">
        <v>287</v>
      </c>
    </row>
    <row r="19" ht="15">
      <c r="B19" s="94" t="s">
        <v>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C36"/>
  <sheetViews>
    <sheetView zoomScale="80" zoomScaleNormal="80" zoomScalePageLayoutView="0" workbookViewId="0" topLeftCell="A1">
      <selection activeCell="C1" sqref="C1"/>
    </sheetView>
  </sheetViews>
  <sheetFormatPr defaultColWidth="9.140625" defaultRowHeight="12.75"/>
  <cols>
    <col min="1" max="1" width="1.57421875" style="49" customWidth="1"/>
    <col min="2" max="2" width="9.140625" style="96" customWidth="1"/>
    <col min="3" max="3" width="131.7109375" style="49" customWidth="1"/>
    <col min="4" max="16384" width="9.140625" style="49" customWidth="1"/>
  </cols>
  <sheetData>
    <row r="1" ht="26.25">
      <c r="C1" s="176" t="s">
        <v>288</v>
      </c>
    </row>
    <row r="3" spans="2:3" ht="63.75">
      <c r="B3" s="191">
        <v>2014</v>
      </c>
      <c r="C3" s="179" t="s">
        <v>289</v>
      </c>
    </row>
    <row r="4" ht="12.75">
      <c r="B4" s="191"/>
    </row>
    <row r="5" spans="2:3" ht="38.25">
      <c r="B5" s="191"/>
      <c r="C5" s="180" t="s">
        <v>76</v>
      </c>
    </row>
    <row r="6" ht="12.75">
      <c r="B6" s="191"/>
    </row>
    <row r="7" spans="2:3" ht="38.25">
      <c r="B7" s="191"/>
      <c r="C7" s="179" t="s">
        <v>77</v>
      </c>
    </row>
    <row r="8" ht="12.75">
      <c r="B8" s="191"/>
    </row>
    <row r="9" spans="2:3" ht="63.75">
      <c r="B9" s="191"/>
      <c r="C9" s="179" t="s">
        <v>78</v>
      </c>
    </row>
    <row r="10" ht="12.75">
      <c r="B10" s="191"/>
    </row>
    <row r="11" spans="2:3" ht="38.25">
      <c r="B11" s="191"/>
      <c r="C11" s="91" t="s">
        <v>79</v>
      </c>
    </row>
    <row r="12" ht="12.75">
      <c r="B12" s="191"/>
    </row>
    <row r="14" ht="26.25">
      <c r="C14" s="92"/>
    </row>
    <row r="16" spans="2:3" ht="45" customHeight="1">
      <c r="B16" s="191">
        <v>2013</v>
      </c>
      <c r="C16" s="179" t="s">
        <v>290</v>
      </c>
    </row>
    <row r="17" ht="12.75">
      <c r="B17" s="191"/>
    </row>
    <row r="18" spans="2:3" ht="55.5" customHeight="1">
      <c r="B18" s="191"/>
      <c r="C18" s="179" t="s">
        <v>80</v>
      </c>
    </row>
    <row r="19" ht="12.75">
      <c r="B19" s="191"/>
    </row>
    <row r="20" spans="2:3" ht="38.25">
      <c r="B20" s="191"/>
      <c r="C20" s="179" t="s">
        <v>81</v>
      </c>
    </row>
    <row r="22" ht="26.25">
      <c r="C22" s="92"/>
    </row>
    <row r="24" spans="2:3" ht="201" customHeight="1">
      <c r="B24" s="191">
        <v>2012</v>
      </c>
      <c r="C24" s="179" t="s">
        <v>82</v>
      </c>
    </row>
    <row r="25" ht="12.75">
      <c r="B25" s="191"/>
    </row>
    <row r="26" spans="2:3" ht="51">
      <c r="B26" s="191"/>
      <c r="C26" s="179" t="s">
        <v>83</v>
      </c>
    </row>
    <row r="28" ht="26.25">
      <c r="C28" s="92"/>
    </row>
    <row r="30" spans="2:3" ht="63.75">
      <c r="B30" s="177">
        <v>2011</v>
      </c>
      <c r="C30" s="179" t="s">
        <v>84</v>
      </c>
    </row>
    <row r="32" ht="26.25">
      <c r="C32" s="92"/>
    </row>
    <row r="34" spans="2:3" ht="38.25">
      <c r="B34" s="191">
        <v>2010</v>
      </c>
      <c r="C34" s="179" t="s">
        <v>85</v>
      </c>
    </row>
    <row r="35" ht="12.75">
      <c r="B35" s="191"/>
    </row>
    <row r="36" spans="2:3" ht="114.75">
      <c r="B36" s="191"/>
      <c r="C36" s="179" t="s">
        <v>86</v>
      </c>
    </row>
  </sheetData>
  <sheetProtection/>
  <mergeCells count="4">
    <mergeCell ref="B3:B12"/>
    <mergeCell ref="B16:B20"/>
    <mergeCell ref="B24:B26"/>
    <mergeCell ref="B34:B3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G38"/>
  <sheetViews>
    <sheetView zoomScale="80" zoomScaleNormal="80" zoomScaleSheetLayoutView="80" workbookViewId="0" topLeftCell="A1">
      <pane xSplit="2" ySplit="5" topLeftCell="C6" activePane="bottomRight" state="frozen"/>
      <selection pane="topLeft" activeCell="A2" sqref="A2"/>
      <selection pane="topRight" activeCell="A2" sqref="A2"/>
      <selection pane="bottomLeft" activeCell="A2" sqref="A2"/>
      <selection pane="bottomRight" activeCell="B1" sqref="B1"/>
    </sheetView>
  </sheetViews>
  <sheetFormatPr defaultColWidth="9.140625" defaultRowHeight="12.75"/>
  <cols>
    <col min="1" max="1" width="1.28515625" style="49" customWidth="1"/>
    <col min="2" max="2" width="41.57421875" style="49" bestFit="1" customWidth="1"/>
    <col min="3" max="32" width="17.7109375" style="49" customWidth="1"/>
    <col min="33" max="16384" width="9.140625" style="49" customWidth="1"/>
  </cols>
  <sheetData>
    <row r="2" ht="26.25">
      <c r="B2" s="97" t="s">
        <v>88</v>
      </c>
    </row>
    <row r="3" spans="2:32" ht="12.75">
      <c r="B3" s="48"/>
      <c r="H3" s="192" t="s">
        <v>300</v>
      </c>
      <c r="I3" s="192"/>
      <c r="J3" s="192"/>
      <c r="K3" s="192"/>
      <c r="L3" s="192"/>
      <c r="M3" s="192" t="s">
        <v>106</v>
      </c>
      <c r="N3" s="192"/>
      <c r="O3" s="192"/>
      <c r="P3" s="192"/>
      <c r="Q3" s="192"/>
      <c r="R3" s="192" t="s">
        <v>106</v>
      </c>
      <c r="S3" s="192"/>
      <c r="T3" s="192"/>
      <c r="U3" s="192"/>
      <c r="V3" s="192"/>
      <c r="W3" s="192" t="s">
        <v>106</v>
      </c>
      <c r="X3" s="192"/>
      <c r="Y3" s="192"/>
      <c r="Z3" s="192"/>
      <c r="AA3" s="192"/>
      <c r="AB3" s="192" t="s">
        <v>106</v>
      </c>
      <c r="AC3" s="192"/>
      <c r="AD3" s="192"/>
      <c r="AE3" s="192"/>
      <c r="AF3" s="192"/>
    </row>
    <row r="4" spans="2:32" s="95" customFormat="1" ht="75.75" customHeight="1">
      <c r="B4" s="163"/>
      <c r="C4" s="164" t="s">
        <v>295</v>
      </c>
      <c r="D4" s="165" t="s">
        <v>296</v>
      </c>
      <c r="E4" s="165" t="s">
        <v>297</v>
      </c>
      <c r="F4" s="166" t="s">
        <v>298</v>
      </c>
      <c r="G4" s="166" t="s">
        <v>299</v>
      </c>
      <c r="H4" s="164" t="s">
        <v>63</v>
      </c>
      <c r="I4" s="165" t="s">
        <v>64</v>
      </c>
      <c r="J4" s="165" t="s">
        <v>65</v>
      </c>
      <c r="K4" s="166" t="s">
        <v>62</v>
      </c>
      <c r="L4" s="166" t="s">
        <v>60</v>
      </c>
      <c r="M4" s="164" t="s">
        <v>59</v>
      </c>
      <c r="N4" s="165" t="s">
        <v>58</v>
      </c>
      <c r="O4" s="165" t="s">
        <v>57</v>
      </c>
      <c r="P4" s="166" t="s">
        <v>55</v>
      </c>
      <c r="Q4" s="166" t="s">
        <v>56</v>
      </c>
      <c r="R4" s="164" t="s">
        <v>48</v>
      </c>
      <c r="S4" s="165" t="s">
        <v>45</v>
      </c>
      <c r="T4" s="165" t="s">
        <v>49</v>
      </c>
      <c r="U4" s="166" t="s">
        <v>50</v>
      </c>
      <c r="V4" s="166" t="s">
        <v>44</v>
      </c>
      <c r="W4" s="164" t="s">
        <v>51</v>
      </c>
      <c r="X4" s="165" t="s">
        <v>46</v>
      </c>
      <c r="Y4" s="165" t="s">
        <v>52</v>
      </c>
      <c r="Z4" s="166" t="s">
        <v>53</v>
      </c>
      <c r="AA4" s="166" t="s">
        <v>43</v>
      </c>
      <c r="AB4" s="164" t="s">
        <v>71</v>
      </c>
      <c r="AC4" s="165" t="s">
        <v>72</v>
      </c>
      <c r="AD4" s="165" t="s">
        <v>73</v>
      </c>
      <c r="AE4" s="166" t="s">
        <v>74</v>
      </c>
      <c r="AF4" s="166" t="s">
        <v>42</v>
      </c>
    </row>
    <row r="5" spans="3:32" ht="12.75">
      <c r="C5" s="50"/>
      <c r="D5" s="99"/>
      <c r="E5" s="99"/>
      <c r="F5" s="99"/>
      <c r="G5" s="99"/>
      <c r="H5" s="50"/>
      <c r="M5" s="50"/>
      <c r="R5" s="50"/>
      <c r="S5" s="51"/>
      <c r="T5" s="51"/>
      <c r="U5" s="51"/>
      <c r="V5" s="51"/>
      <c r="W5" s="50"/>
      <c r="X5" s="51"/>
      <c r="Y5" s="51"/>
      <c r="Z5" s="51"/>
      <c r="AA5" s="51"/>
      <c r="AB5" s="50"/>
      <c r="AC5" s="51"/>
      <c r="AD5" s="51"/>
      <c r="AE5" s="51"/>
      <c r="AF5" s="51"/>
    </row>
    <row r="6" spans="2:33" ht="12.75">
      <c r="B6" s="52" t="s">
        <v>87</v>
      </c>
      <c r="C6" s="53">
        <v>36463.5</v>
      </c>
      <c r="D6" s="54">
        <v>9769</v>
      </c>
      <c r="E6" s="54">
        <v>6305</v>
      </c>
      <c r="F6" s="54">
        <v>7895</v>
      </c>
      <c r="G6" s="54">
        <v>12495</v>
      </c>
      <c r="H6" s="53">
        <v>34304.45</v>
      </c>
      <c r="I6" s="54">
        <v>11487</v>
      </c>
      <c r="J6" s="54">
        <v>6436</v>
      </c>
      <c r="K6" s="54">
        <v>6846</v>
      </c>
      <c r="L6" s="54">
        <v>9535</v>
      </c>
      <c r="M6" s="53">
        <v>32044</v>
      </c>
      <c r="N6" s="54">
        <v>9101</v>
      </c>
      <c r="O6" s="54">
        <v>6203</v>
      </c>
      <c r="P6" s="54">
        <v>6505</v>
      </c>
      <c r="Q6" s="54">
        <v>10235</v>
      </c>
      <c r="R6" s="53">
        <v>28730</v>
      </c>
      <c r="S6" s="54">
        <v>8665.63919279429</v>
      </c>
      <c r="T6" s="54">
        <v>5300</v>
      </c>
      <c r="U6" s="54">
        <v>5818</v>
      </c>
      <c r="V6" s="54">
        <v>8947</v>
      </c>
      <c r="W6" s="53">
        <v>23004</v>
      </c>
      <c r="X6" s="54">
        <v>6972</v>
      </c>
      <c r="Y6" s="54">
        <v>4508</v>
      </c>
      <c r="Z6" s="54">
        <v>4478</v>
      </c>
      <c r="AA6" s="54">
        <v>7045</v>
      </c>
      <c r="AB6" s="53">
        <v>21281</v>
      </c>
      <c r="AC6" s="54">
        <v>6638</v>
      </c>
      <c r="AD6" s="54">
        <v>3882</v>
      </c>
      <c r="AE6" s="54">
        <v>4140</v>
      </c>
      <c r="AF6" s="54">
        <v>6622</v>
      </c>
      <c r="AG6" s="55"/>
    </row>
    <row r="7" spans="2:33" ht="12.75">
      <c r="B7" s="56"/>
      <c r="C7" s="57"/>
      <c r="D7" s="58"/>
      <c r="E7" s="58"/>
      <c r="F7" s="58"/>
      <c r="G7" s="58"/>
      <c r="H7" s="57"/>
      <c r="I7" s="58"/>
      <c r="J7" s="58"/>
      <c r="K7" s="58"/>
      <c r="L7" s="58"/>
      <c r="M7" s="57"/>
      <c r="N7" s="58"/>
      <c r="O7" s="58"/>
      <c r="P7" s="58"/>
      <c r="Q7" s="58"/>
      <c r="R7" s="57"/>
      <c r="S7" s="58"/>
      <c r="T7" s="58"/>
      <c r="U7" s="58"/>
      <c r="V7" s="58"/>
      <c r="W7" s="57"/>
      <c r="X7" s="58"/>
      <c r="Y7" s="58"/>
      <c r="Z7" s="58"/>
      <c r="AA7" s="58"/>
      <c r="AB7" s="57"/>
      <c r="AC7" s="58"/>
      <c r="AD7" s="58"/>
      <c r="AE7" s="58"/>
      <c r="AF7" s="58"/>
      <c r="AG7" s="55"/>
    </row>
    <row r="8" spans="2:33" ht="12.75">
      <c r="B8" s="59" t="s">
        <v>89</v>
      </c>
      <c r="C8" s="57">
        <v>-24215.6</v>
      </c>
      <c r="D8" s="58">
        <v>-6721.4</v>
      </c>
      <c r="E8" s="58">
        <v>-3770</v>
      </c>
      <c r="F8" s="58">
        <v>-4887</v>
      </c>
      <c r="G8" s="58">
        <v>-8837</v>
      </c>
      <c r="H8" s="57">
        <v>-21229.4</v>
      </c>
      <c r="I8" s="58">
        <v>-8027.7</v>
      </c>
      <c r="J8" s="58">
        <v>-3764</v>
      </c>
      <c r="K8" s="58">
        <v>-3574</v>
      </c>
      <c r="L8" s="58">
        <v>-5864</v>
      </c>
      <c r="M8" s="57">
        <v>-19873</v>
      </c>
      <c r="N8" s="58">
        <v>-5495</v>
      </c>
      <c r="O8" s="58">
        <v>-3539</v>
      </c>
      <c r="P8" s="58">
        <v>-3849</v>
      </c>
      <c r="Q8" s="58">
        <v>-6990</v>
      </c>
      <c r="R8" s="57">
        <v>-17447</v>
      </c>
      <c r="S8" s="58">
        <v>-3463.1095448321225</v>
      </c>
      <c r="T8" s="58">
        <v>-3350</v>
      </c>
      <c r="U8" s="58">
        <v>-4143</v>
      </c>
      <c r="V8" s="58">
        <v>-6490</v>
      </c>
      <c r="W8" s="57">
        <v>-14059</v>
      </c>
      <c r="X8" s="58">
        <v>-4650</v>
      </c>
      <c r="Y8" s="58">
        <v>-2519</v>
      </c>
      <c r="Z8" s="58">
        <v>-2578</v>
      </c>
      <c r="AA8" s="58">
        <v>-4312</v>
      </c>
      <c r="AB8" s="57">
        <v>-11675</v>
      </c>
      <c r="AC8" s="58">
        <v>-3805</v>
      </c>
      <c r="AD8" s="58">
        <v>-1929</v>
      </c>
      <c r="AE8" s="58">
        <v>-2293</v>
      </c>
      <c r="AF8" s="58">
        <v>-3647</v>
      </c>
      <c r="AG8" s="55"/>
    </row>
    <row r="9" spans="2:33" ht="12.75">
      <c r="B9" s="60" t="s">
        <v>90</v>
      </c>
      <c r="C9" s="57">
        <v>-2713.6</v>
      </c>
      <c r="D9" s="58">
        <v>-907.7</v>
      </c>
      <c r="E9" s="58">
        <v>-525</v>
      </c>
      <c r="F9" s="58">
        <v>-583</v>
      </c>
      <c r="G9" s="58">
        <v>-698</v>
      </c>
      <c r="H9" s="57">
        <v>-2826.75</v>
      </c>
      <c r="I9" s="58">
        <v>-822.6</v>
      </c>
      <c r="J9" s="58">
        <v>-631</v>
      </c>
      <c r="K9" s="58">
        <v>-687</v>
      </c>
      <c r="L9" s="58">
        <v>-686</v>
      </c>
      <c r="M9" s="57">
        <v>-3214</v>
      </c>
      <c r="N9" s="58">
        <v>-1099</v>
      </c>
      <c r="O9" s="58">
        <v>-697</v>
      </c>
      <c r="P9" s="58">
        <v>-747</v>
      </c>
      <c r="Q9" s="58">
        <v>-671</v>
      </c>
      <c r="R9" s="57">
        <v>-3054</v>
      </c>
      <c r="S9" s="58">
        <v>-1043.6148442871895</v>
      </c>
      <c r="T9" s="58">
        <v>-650</v>
      </c>
      <c r="U9" s="58">
        <v>-670</v>
      </c>
      <c r="V9" s="58">
        <v>-691</v>
      </c>
      <c r="W9" s="57">
        <v>-2809</v>
      </c>
      <c r="X9" s="58">
        <v>-807</v>
      </c>
      <c r="Y9" s="58">
        <v>-622</v>
      </c>
      <c r="Z9" s="58">
        <v>-783</v>
      </c>
      <c r="AA9" s="58">
        <v>-598</v>
      </c>
      <c r="AB9" s="57">
        <v>-2647</v>
      </c>
      <c r="AC9" s="58">
        <v>-788</v>
      </c>
      <c r="AD9" s="58">
        <v>-576</v>
      </c>
      <c r="AE9" s="58">
        <v>-713</v>
      </c>
      <c r="AF9" s="58">
        <v>-570</v>
      </c>
      <c r="AG9" s="55"/>
    </row>
    <row r="10" spans="2:33" ht="12.75">
      <c r="B10" s="59" t="s">
        <v>91</v>
      </c>
      <c r="C10" s="57">
        <v>-2789.7</v>
      </c>
      <c r="D10" s="58">
        <v>-716.8</v>
      </c>
      <c r="E10" s="58">
        <v>-686</v>
      </c>
      <c r="F10" s="58">
        <v>-723</v>
      </c>
      <c r="G10" s="58">
        <v>-664</v>
      </c>
      <c r="H10" s="57">
        <v>-2501.9</v>
      </c>
      <c r="I10" s="58">
        <v>-599.8</v>
      </c>
      <c r="J10" s="58">
        <v>-604</v>
      </c>
      <c r="K10" s="58">
        <v>-675</v>
      </c>
      <c r="L10" s="58">
        <v>-623</v>
      </c>
      <c r="M10" s="57">
        <v>-2463</v>
      </c>
      <c r="N10" s="58">
        <v>-710</v>
      </c>
      <c r="O10" s="58">
        <v>-591</v>
      </c>
      <c r="P10" s="58">
        <v>-613</v>
      </c>
      <c r="Q10" s="58">
        <v>-549</v>
      </c>
      <c r="R10" s="57">
        <v>-2069</v>
      </c>
      <c r="S10" s="58">
        <v>-562.1677227696903</v>
      </c>
      <c r="T10" s="58">
        <v>-503</v>
      </c>
      <c r="U10" s="58">
        <v>-549</v>
      </c>
      <c r="V10" s="58">
        <v>-455</v>
      </c>
      <c r="W10" s="57">
        <v>-1574</v>
      </c>
      <c r="X10" s="58">
        <v>-404</v>
      </c>
      <c r="Y10" s="58">
        <v>-393</v>
      </c>
      <c r="Z10" s="58">
        <v>-387</v>
      </c>
      <c r="AA10" s="58">
        <v>-390</v>
      </c>
      <c r="AB10" s="57">
        <v>-1525</v>
      </c>
      <c r="AC10" s="58">
        <v>-414</v>
      </c>
      <c r="AD10" s="58">
        <v>-366</v>
      </c>
      <c r="AE10" s="58">
        <v>-379</v>
      </c>
      <c r="AF10" s="58">
        <v>-366</v>
      </c>
      <c r="AG10" s="55"/>
    </row>
    <row r="11" spans="2:33" ht="12.75">
      <c r="B11" s="59" t="s">
        <v>92</v>
      </c>
      <c r="C11" s="57">
        <v>-2673.7</v>
      </c>
      <c r="D11" s="58">
        <v>-812.5</v>
      </c>
      <c r="E11" s="58">
        <v>-583</v>
      </c>
      <c r="F11" s="58">
        <v>-755</v>
      </c>
      <c r="G11" s="58">
        <v>-523</v>
      </c>
      <c r="H11" s="57">
        <v>-2843.2</v>
      </c>
      <c r="I11" s="58">
        <v>-818.4</v>
      </c>
      <c r="J11" s="58">
        <v>-625</v>
      </c>
      <c r="K11" s="58">
        <v>-815</v>
      </c>
      <c r="L11" s="58">
        <v>-585</v>
      </c>
      <c r="M11" s="57">
        <v>-2808</v>
      </c>
      <c r="N11" s="58">
        <v>-916</v>
      </c>
      <c r="O11" s="58">
        <v>-613</v>
      </c>
      <c r="P11" s="58">
        <v>-653</v>
      </c>
      <c r="Q11" s="58">
        <v>-626</v>
      </c>
      <c r="R11" s="57">
        <v>-3060</v>
      </c>
      <c r="S11" s="58">
        <v>-867.033981530006</v>
      </c>
      <c r="T11" s="58">
        <v>-706</v>
      </c>
      <c r="U11" s="58">
        <v>-687</v>
      </c>
      <c r="V11" s="58">
        <v>-801</v>
      </c>
      <c r="W11" s="57">
        <v>-3241</v>
      </c>
      <c r="X11" s="58">
        <v>-926</v>
      </c>
      <c r="Y11" s="58">
        <v>-747</v>
      </c>
      <c r="Z11" s="58">
        <v>-749</v>
      </c>
      <c r="AA11" s="58">
        <v>-819</v>
      </c>
      <c r="AB11" s="57">
        <v>-3149</v>
      </c>
      <c r="AC11" s="58">
        <v>-937</v>
      </c>
      <c r="AD11" s="58">
        <v>-694</v>
      </c>
      <c r="AE11" s="58">
        <v>-729</v>
      </c>
      <c r="AF11" s="58">
        <v>-789</v>
      </c>
      <c r="AG11" s="55"/>
    </row>
    <row r="12" spans="2:33" ht="12.75">
      <c r="B12" s="59" t="s">
        <v>93</v>
      </c>
      <c r="C12" s="57">
        <v>952.6</v>
      </c>
      <c r="D12" s="58">
        <v>311</v>
      </c>
      <c r="E12" s="58">
        <v>206</v>
      </c>
      <c r="F12" s="58">
        <v>229</v>
      </c>
      <c r="G12" s="58">
        <v>206</v>
      </c>
      <c r="H12" s="57">
        <v>979.86</v>
      </c>
      <c r="I12" s="58">
        <v>312.4</v>
      </c>
      <c r="J12" s="58">
        <v>292</v>
      </c>
      <c r="K12" s="58">
        <v>185</v>
      </c>
      <c r="L12" s="58">
        <v>190</v>
      </c>
      <c r="M12" s="57">
        <v>983</v>
      </c>
      <c r="N12" s="58">
        <v>319</v>
      </c>
      <c r="O12" s="58">
        <v>240</v>
      </c>
      <c r="P12" s="58">
        <v>227</v>
      </c>
      <c r="Q12" s="58">
        <v>197</v>
      </c>
      <c r="R12" s="57">
        <v>1006</v>
      </c>
      <c r="S12" s="58">
        <v>445.0356517764401</v>
      </c>
      <c r="T12" s="58">
        <v>198</v>
      </c>
      <c r="U12" s="58">
        <v>211</v>
      </c>
      <c r="V12" s="58">
        <v>151</v>
      </c>
      <c r="W12" s="57">
        <v>1001</v>
      </c>
      <c r="X12" s="58">
        <v>284</v>
      </c>
      <c r="Y12" s="58">
        <v>235</v>
      </c>
      <c r="Z12" s="58">
        <v>217</v>
      </c>
      <c r="AA12" s="58">
        <v>265</v>
      </c>
      <c r="AB12" s="57">
        <v>1043</v>
      </c>
      <c r="AC12" s="58">
        <v>432</v>
      </c>
      <c r="AD12" s="58">
        <v>250</v>
      </c>
      <c r="AE12" s="58">
        <v>195</v>
      </c>
      <c r="AF12" s="58">
        <v>166</v>
      </c>
      <c r="AG12" s="55"/>
    </row>
    <row r="13" spans="2:33" ht="12.75">
      <c r="B13" s="59" t="s">
        <v>94</v>
      </c>
      <c r="C13" s="57">
        <v>-1733.5</v>
      </c>
      <c r="D13" s="58">
        <v>-867.7</v>
      </c>
      <c r="E13" s="58">
        <v>-320</v>
      </c>
      <c r="F13" s="58">
        <v>-229</v>
      </c>
      <c r="G13" s="58">
        <v>-317</v>
      </c>
      <c r="H13" s="57">
        <v>-2040.4</v>
      </c>
      <c r="I13" s="58">
        <v>-773.6</v>
      </c>
      <c r="J13" s="58">
        <v>-189</v>
      </c>
      <c r="K13" s="58">
        <v>-669</v>
      </c>
      <c r="L13" s="58">
        <v>-409</v>
      </c>
      <c r="M13" s="57">
        <v>-1520</v>
      </c>
      <c r="N13" s="58">
        <v>-1106</v>
      </c>
      <c r="O13" s="58">
        <v>-122</v>
      </c>
      <c r="P13" s="58">
        <v>-122</v>
      </c>
      <c r="Q13" s="58">
        <v>-170</v>
      </c>
      <c r="R13" s="57">
        <v>-1573</v>
      </c>
      <c r="S13" s="58">
        <v>-565.6853980924772</v>
      </c>
      <c r="T13" s="58">
        <v>-313</v>
      </c>
      <c r="U13" s="58">
        <v>-333</v>
      </c>
      <c r="V13" s="58">
        <v>-361</v>
      </c>
      <c r="W13" s="57">
        <v>-637</v>
      </c>
      <c r="X13" s="58">
        <v>-190</v>
      </c>
      <c r="Y13" s="58">
        <v>-129</v>
      </c>
      <c r="Z13" s="58">
        <v>-305</v>
      </c>
      <c r="AA13" s="58">
        <v>-13</v>
      </c>
      <c r="AB13" s="57">
        <v>-442</v>
      </c>
      <c r="AC13" s="58">
        <v>219</v>
      </c>
      <c r="AD13" s="58">
        <v>-226</v>
      </c>
      <c r="AE13" s="58">
        <v>-234</v>
      </c>
      <c r="AF13" s="58">
        <v>-201</v>
      </c>
      <c r="AG13" s="55"/>
    </row>
    <row r="14" spans="2:33" ht="12.75">
      <c r="B14" s="56"/>
      <c r="C14" s="57"/>
      <c r="D14" s="58"/>
      <c r="E14" s="58"/>
      <c r="F14" s="58"/>
      <c r="G14" s="58"/>
      <c r="H14" s="57"/>
      <c r="I14" s="58"/>
      <c r="J14" s="58"/>
      <c r="K14" s="58"/>
      <c r="L14" s="58"/>
      <c r="M14" s="57"/>
      <c r="N14" s="58"/>
      <c r="O14" s="58"/>
      <c r="P14" s="58"/>
      <c r="Q14" s="58"/>
      <c r="R14" s="57"/>
      <c r="S14" s="58"/>
      <c r="T14" s="58"/>
      <c r="U14" s="58"/>
      <c r="V14" s="58"/>
      <c r="W14" s="57"/>
      <c r="X14" s="58"/>
      <c r="Y14" s="58"/>
      <c r="Z14" s="58"/>
      <c r="AA14" s="58"/>
      <c r="AB14" s="57"/>
      <c r="AC14" s="58"/>
      <c r="AD14" s="58"/>
      <c r="AE14" s="58"/>
      <c r="AF14" s="58"/>
      <c r="AG14" s="55"/>
    </row>
    <row r="15" spans="2:33" ht="12.75">
      <c r="B15" s="52" t="s">
        <v>95</v>
      </c>
      <c r="C15" s="53">
        <v>-33173.7</v>
      </c>
      <c r="D15" s="54">
        <v>-9714.8</v>
      </c>
      <c r="E15" s="54">
        <v>-5678</v>
      </c>
      <c r="F15" s="54">
        <v>-6948</v>
      </c>
      <c r="G15" s="54">
        <v>-10833</v>
      </c>
      <c r="H15" s="53">
        <v>-30461</v>
      </c>
      <c r="I15" s="54">
        <v>-10728</v>
      </c>
      <c r="J15" s="54">
        <v>-5521</v>
      </c>
      <c r="K15" s="54">
        <v>-6235</v>
      </c>
      <c r="L15" s="54">
        <v>-7977</v>
      </c>
      <c r="M15" s="53">
        <v>-28895</v>
      </c>
      <c r="N15" s="54">
        <v>-9007</v>
      </c>
      <c r="O15" s="54">
        <v>-5322</v>
      </c>
      <c r="P15" s="54">
        <v>-5757</v>
      </c>
      <c r="Q15" s="54">
        <v>-8809</v>
      </c>
      <c r="R15" s="53">
        <v>-26197</v>
      </c>
      <c r="S15" s="54">
        <v>-6056.575839735045</v>
      </c>
      <c r="T15" s="54">
        <v>-5324</v>
      </c>
      <c r="U15" s="54">
        <v>-6170</v>
      </c>
      <c r="V15" s="54">
        <v>-8647</v>
      </c>
      <c r="W15" s="53">
        <v>-21318</v>
      </c>
      <c r="X15" s="54">
        <v>-6693</v>
      </c>
      <c r="Y15" s="54">
        <v>-4175</v>
      </c>
      <c r="Z15" s="54">
        <v>-4585</v>
      </c>
      <c r="AA15" s="54">
        <v>-5866</v>
      </c>
      <c r="AB15" s="53">
        <v>-18394</v>
      </c>
      <c r="AC15" s="54">
        <v>-5293</v>
      </c>
      <c r="AD15" s="54">
        <v>-3541</v>
      </c>
      <c r="AE15" s="54">
        <v>-4154</v>
      </c>
      <c r="AF15" s="54">
        <v>-5406</v>
      </c>
      <c r="AG15" s="55"/>
    </row>
    <row r="16" spans="2:33" ht="12.75">
      <c r="B16" s="56"/>
      <c r="C16" s="57"/>
      <c r="D16" s="58"/>
      <c r="E16" s="58"/>
      <c r="F16" s="58"/>
      <c r="G16" s="58"/>
      <c r="H16" s="57"/>
      <c r="I16" s="58"/>
      <c r="J16" s="58"/>
      <c r="K16" s="58"/>
      <c r="L16" s="58"/>
      <c r="M16" s="57"/>
      <c r="N16" s="58"/>
      <c r="O16" s="58"/>
      <c r="P16" s="58"/>
      <c r="Q16" s="58"/>
      <c r="R16" s="57"/>
      <c r="S16" s="58"/>
      <c r="T16" s="58"/>
      <c r="U16" s="58"/>
      <c r="V16" s="58"/>
      <c r="W16" s="57"/>
      <c r="X16" s="58"/>
      <c r="Y16" s="58"/>
      <c r="Z16" s="58"/>
      <c r="AA16" s="58"/>
      <c r="AB16" s="57"/>
      <c r="AC16" s="58"/>
      <c r="AD16" s="58"/>
      <c r="AE16" s="58"/>
      <c r="AF16" s="58"/>
      <c r="AG16" s="55"/>
    </row>
    <row r="17" spans="2:33" ht="12.75">
      <c r="B17" s="52" t="s">
        <v>100</v>
      </c>
      <c r="C17" s="53">
        <v>3289.8</v>
      </c>
      <c r="D17" s="54">
        <v>54</v>
      </c>
      <c r="E17" s="54">
        <v>627</v>
      </c>
      <c r="F17" s="54">
        <v>947</v>
      </c>
      <c r="G17" s="54">
        <v>1662</v>
      </c>
      <c r="H17" s="53">
        <v>3842.6</v>
      </c>
      <c r="I17" s="54">
        <v>759</v>
      </c>
      <c r="J17" s="54">
        <v>915</v>
      </c>
      <c r="K17" s="54">
        <v>611</v>
      </c>
      <c r="L17" s="54">
        <v>1558</v>
      </c>
      <c r="M17" s="53">
        <v>3149</v>
      </c>
      <c r="N17" s="54">
        <v>94</v>
      </c>
      <c r="O17" s="54">
        <v>881</v>
      </c>
      <c r="P17" s="54">
        <v>748</v>
      </c>
      <c r="Q17" s="54">
        <v>1426</v>
      </c>
      <c r="R17" s="53">
        <v>2533</v>
      </c>
      <c r="S17" s="54">
        <v>2609.063353059245</v>
      </c>
      <c r="T17" s="54">
        <v>-25</v>
      </c>
      <c r="U17" s="54">
        <v>-353</v>
      </c>
      <c r="V17" s="54">
        <v>300</v>
      </c>
      <c r="W17" s="53">
        <v>1686</v>
      </c>
      <c r="X17" s="54">
        <v>280</v>
      </c>
      <c r="Y17" s="54">
        <v>333</v>
      </c>
      <c r="Z17" s="54">
        <v>-106</v>
      </c>
      <c r="AA17" s="54">
        <v>1179</v>
      </c>
      <c r="AB17" s="53">
        <v>2887</v>
      </c>
      <c r="AC17" s="54">
        <v>1345</v>
      </c>
      <c r="AD17" s="54">
        <v>340</v>
      </c>
      <c r="AE17" s="54">
        <v>-15</v>
      </c>
      <c r="AF17" s="54">
        <v>1216</v>
      </c>
      <c r="AG17" s="55"/>
    </row>
    <row r="18" spans="2:33" ht="12.75">
      <c r="B18" s="56"/>
      <c r="C18" s="57"/>
      <c r="D18" s="58"/>
      <c r="E18" s="58"/>
      <c r="F18" s="58"/>
      <c r="G18" s="58"/>
      <c r="H18" s="57"/>
      <c r="I18" s="58"/>
      <c r="J18" s="58"/>
      <c r="K18" s="58"/>
      <c r="L18" s="58"/>
      <c r="M18" s="57"/>
      <c r="N18" s="58"/>
      <c r="O18" s="58"/>
      <c r="P18" s="58"/>
      <c r="Q18" s="58"/>
      <c r="R18" s="57"/>
      <c r="S18" s="58"/>
      <c r="T18" s="58"/>
      <c r="U18" s="58"/>
      <c r="V18" s="58"/>
      <c r="W18" s="57"/>
      <c r="X18" s="58"/>
      <c r="Y18" s="58"/>
      <c r="Z18" s="58"/>
      <c r="AA18" s="58"/>
      <c r="AB18" s="57"/>
      <c r="AC18" s="58"/>
      <c r="AD18" s="58"/>
      <c r="AE18" s="58"/>
      <c r="AF18" s="58"/>
      <c r="AG18" s="55"/>
    </row>
    <row r="19" spans="2:33" ht="12.75">
      <c r="B19" s="56" t="s">
        <v>97</v>
      </c>
      <c r="C19" s="57">
        <v>79.5</v>
      </c>
      <c r="D19" s="58">
        <v>20.9</v>
      </c>
      <c r="E19" s="58">
        <v>9</v>
      </c>
      <c r="F19" s="58">
        <v>-12</v>
      </c>
      <c r="G19" s="58">
        <v>62</v>
      </c>
      <c r="H19" s="57">
        <v>86</v>
      </c>
      <c r="I19" s="58">
        <v>17.9</v>
      </c>
      <c r="J19" s="58">
        <v>22</v>
      </c>
      <c r="K19" s="58">
        <v>14</v>
      </c>
      <c r="L19" s="58">
        <v>32</v>
      </c>
      <c r="M19" s="57">
        <v>69</v>
      </c>
      <c r="N19" s="58">
        <v>-7</v>
      </c>
      <c r="O19" s="58">
        <v>-75</v>
      </c>
      <c r="P19" s="58">
        <v>90</v>
      </c>
      <c r="Q19" s="58">
        <v>61</v>
      </c>
      <c r="R19" s="57">
        <v>216</v>
      </c>
      <c r="S19" s="58">
        <v>72.44017419144498</v>
      </c>
      <c r="T19" s="58">
        <v>75</v>
      </c>
      <c r="U19" s="58">
        <v>-24</v>
      </c>
      <c r="V19" s="58">
        <v>93</v>
      </c>
      <c r="W19" s="57">
        <v>136</v>
      </c>
      <c r="X19" s="58">
        <v>15</v>
      </c>
      <c r="Y19" s="58">
        <v>-72</v>
      </c>
      <c r="Z19" s="58">
        <v>117</v>
      </c>
      <c r="AA19" s="58">
        <v>75</v>
      </c>
      <c r="AB19" s="57">
        <v>81</v>
      </c>
      <c r="AC19" s="58">
        <v>17</v>
      </c>
      <c r="AD19" s="58">
        <v>28</v>
      </c>
      <c r="AE19" s="58">
        <v>19</v>
      </c>
      <c r="AF19" s="58">
        <v>16</v>
      </c>
      <c r="AG19" s="55"/>
    </row>
    <row r="20" spans="2:33" ht="12.75">
      <c r="B20" s="56" t="s">
        <v>98</v>
      </c>
      <c r="C20" s="57">
        <v>-304.7</v>
      </c>
      <c r="D20" s="58">
        <v>-91.3</v>
      </c>
      <c r="E20" s="58">
        <v>-105</v>
      </c>
      <c r="F20" s="58">
        <v>26</v>
      </c>
      <c r="G20" s="58">
        <v>-134</v>
      </c>
      <c r="H20" s="57">
        <v>-431.8</v>
      </c>
      <c r="I20" s="58">
        <v>-148</v>
      </c>
      <c r="J20" s="58">
        <v>-131</v>
      </c>
      <c r="K20" s="58">
        <v>-131</v>
      </c>
      <c r="L20" s="58">
        <v>-63</v>
      </c>
      <c r="M20" s="57">
        <v>-465</v>
      </c>
      <c r="N20" s="58">
        <v>-79</v>
      </c>
      <c r="O20" s="58">
        <v>-2</v>
      </c>
      <c r="P20" s="58">
        <v>-176</v>
      </c>
      <c r="Q20" s="58">
        <v>-208</v>
      </c>
      <c r="R20" s="57">
        <v>-380</v>
      </c>
      <c r="S20" s="58">
        <v>-137.84694253188894</v>
      </c>
      <c r="T20" s="58">
        <v>-45</v>
      </c>
      <c r="U20" s="58">
        <v>-132</v>
      </c>
      <c r="V20" s="58">
        <v>-64</v>
      </c>
      <c r="W20" s="57">
        <v>-152</v>
      </c>
      <c r="X20" s="58">
        <v>-80</v>
      </c>
      <c r="Y20" s="58">
        <v>-47</v>
      </c>
      <c r="Z20" s="58">
        <v>-14</v>
      </c>
      <c r="AA20" s="58">
        <v>-12</v>
      </c>
      <c r="AB20" s="57">
        <v>-30</v>
      </c>
      <c r="AC20" s="58">
        <v>-10</v>
      </c>
      <c r="AD20" s="58">
        <v>0</v>
      </c>
      <c r="AE20" s="58">
        <v>-12</v>
      </c>
      <c r="AF20" s="58">
        <v>-7</v>
      </c>
      <c r="AG20" s="55"/>
    </row>
    <row r="21" spans="2:33" ht="25.5">
      <c r="B21" s="61" t="s">
        <v>99</v>
      </c>
      <c r="C21" s="57">
        <v>-51</v>
      </c>
      <c r="D21" s="58">
        <v>0</v>
      </c>
      <c r="E21" s="58">
        <v>-51</v>
      </c>
      <c r="F21" s="58">
        <v>0</v>
      </c>
      <c r="G21" s="58">
        <v>0</v>
      </c>
      <c r="H21" s="57">
        <v>129</v>
      </c>
      <c r="I21" s="58">
        <v>128.9</v>
      </c>
      <c r="J21" s="58">
        <v>0</v>
      </c>
      <c r="K21" s="58">
        <v>7</v>
      </c>
      <c r="L21" s="58">
        <v>-7</v>
      </c>
      <c r="M21" s="57">
        <v>-44</v>
      </c>
      <c r="N21" s="58">
        <v>-8</v>
      </c>
      <c r="O21" s="58">
        <v>6</v>
      </c>
      <c r="P21" s="58">
        <v>-42</v>
      </c>
      <c r="Q21" s="58">
        <v>0</v>
      </c>
      <c r="R21" s="57">
        <v>173</v>
      </c>
      <c r="S21" s="58">
        <v>86.6365526996005</v>
      </c>
      <c r="T21" s="58">
        <v>0</v>
      </c>
      <c r="U21" s="58">
        <v>87</v>
      </c>
      <c r="V21" s="58">
        <v>0</v>
      </c>
      <c r="W21" s="57">
        <v>43</v>
      </c>
      <c r="X21" s="58">
        <v>43</v>
      </c>
      <c r="Y21" s="58">
        <v>0</v>
      </c>
      <c r="Z21" s="58">
        <v>0</v>
      </c>
      <c r="AA21" s="58">
        <v>0</v>
      </c>
      <c r="AB21" s="57">
        <v>-1</v>
      </c>
      <c r="AC21" s="58">
        <v>0</v>
      </c>
      <c r="AD21" s="58">
        <v>0</v>
      </c>
      <c r="AE21" s="58">
        <v>0</v>
      </c>
      <c r="AF21" s="58">
        <v>0</v>
      </c>
      <c r="AG21" s="55"/>
    </row>
    <row r="22" spans="2:33" ht="12.75">
      <c r="B22" s="56"/>
      <c r="C22" s="57"/>
      <c r="D22" s="58"/>
      <c r="E22" s="58"/>
      <c r="F22" s="58"/>
      <c r="G22" s="58"/>
      <c r="H22" s="57"/>
      <c r="I22" s="58"/>
      <c r="J22" s="58"/>
      <c r="K22" s="58"/>
      <c r="L22" s="58"/>
      <c r="M22" s="57"/>
      <c r="N22" s="58"/>
      <c r="O22" s="58"/>
      <c r="P22" s="58"/>
      <c r="Q22" s="58"/>
      <c r="R22" s="57"/>
      <c r="S22" s="58"/>
      <c r="T22" s="58"/>
      <c r="U22" s="58"/>
      <c r="V22" s="58"/>
      <c r="W22" s="57"/>
      <c r="X22" s="58"/>
      <c r="Y22" s="58"/>
      <c r="Z22" s="58"/>
      <c r="AA22" s="58"/>
      <c r="AB22" s="57"/>
      <c r="AC22" s="58"/>
      <c r="AD22" s="58"/>
      <c r="AE22" s="58"/>
      <c r="AF22" s="58"/>
      <c r="AG22" s="55"/>
    </row>
    <row r="23" spans="2:33" ht="12.75">
      <c r="B23" s="52" t="s">
        <v>96</v>
      </c>
      <c r="C23" s="53">
        <v>3013.5</v>
      </c>
      <c r="D23" s="54">
        <v>-17.2</v>
      </c>
      <c r="E23" s="54">
        <v>480</v>
      </c>
      <c r="F23" s="54">
        <v>961</v>
      </c>
      <c r="G23" s="54">
        <v>1590</v>
      </c>
      <c r="H23" s="53">
        <v>3625.9</v>
      </c>
      <c r="I23" s="54">
        <v>756.7</v>
      </c>
      <c r="J23" s="54">
        <v>806</v>
      </c>
      <c r="K23" s="54">
        <v>806</v>
      </c>
      <c r="L23" s="54">
        <v>1520</v>
      </c>
      <c r="M23" s="53">
        <v>2709</v>
      </c>
      <c r="N23" s="54">
        <v>0</v>
      </c>
      <c r="O23" s="54">
        <v>810</v>
      </c>
      <c r="P23" s="54">
        <v>620</v>
      </c>
      <c r="Q23" s="54">
        <v>1279</v>
      </c>
      <c r="R23" s="53">
        <v>2542</v>
      </c>
      <c r="S23" s="54">
        <v>2630.2931374184013</v>
      </c>
      <c r="T23" s="54">
        <v>5</v>
      </c>
      <c r="U23" s="54">
        <v>-423</v>
      </c>
      <c r="V23" s="54">
        <v>329</v>
      </c>
      <c r="W23" s="53">
        <v>1712</v>
      </c>
      <c r="X23" s="54">
        <v>258</v>
      </c>
      <c r="Y23" s="54">
        <v>214</v>
      </c>
      <c r="Z23" s="54">
        <v>-3</v>
      </c>
      <c r="AA23" s="54">
        <v>1242</v>
      </c>
      <c r="AB23" s="53">
        <v>2936</v>
      </c>
      <c r="AC23" s="54">
        <v>1351</v>
      </c>
      <c r="AD23" s="54">
        <v>368</v>
      </c>
      <c r="AE23" s="54">
        <v>-9</v>
      </c>
      <c r="AF23" s="54">
        <v>1225</v>
      </c>
      <c r="AG23" s="55"/>
    </row>
    <row r="24" spans="2:33" ht="12.75">
      <c r="B24" s="56"/>
      <c r="C24" s="57"/>
      <c r="D24" s="58"/>
      <c r="E24" s="58"/>
      <c r="F24" s="58"/>
      <c r="G24" s="58"/>
      <c r="H24" s="57"/>
      <c r="I24" s="58"/>
      <c r="J24" s="58"/>
      <c r="K24" s="58"/>
      <c r="L24" s="58"/>
      <c r="M24" s="57"/>
      <c r="N24" s="58"/>
      <c r="O24" s="58"/>
      <c r="P24" s="58"/>
      <c r="Q24" s="58"/>
      <c r="R24" s="57"/>
      <c r="S24" s="58"/>
      <c r="T24" s="58"/>
      <c r="U24" s="58"/>
      <c r="V24" s="58"/>
      <c r="W24" s="57"/>
      <c r="X24" s="58"/>
      <c r="Y24" s="58"/>
      <c r="Z24" s="58"/>
      <c r="AA24" s="58"/>
      <c r="AB24" s="57"/>
      <c r="AC24" s="58"/>
      <c r="AD24" s="58"/>
      <c r="AE24" s="58"/>
      <c r="AF24" s="58"/>
      <c r="AG24" s="55"/>
    </row>
    <row r="25" spans="2:33" ht="12.75">
      <c r="B25" s="56" t="s">
        <v>101</v>
      </c>
      <c r="C25" s="57">
        <v>-877.9</v>
      </c>
      <c r="D25" s="58">
        <v>-4</v>
      </c>
      <c r="E25" s="58">
        <v>-188</v>
      </c>
      <c r="F25" s="58">
        <v>-340</v>
      </c>
      <c r="G25" s="58">
        <v>-346</v>
      </c>
      <c r="H25" s="57">
        <v>-803.8</v>
      </c>
      <c r="I25" s="58">
        <v>-71</v>
      </c>
      <c r="J25" s="58">
        <v>-190</v>
      </c>
      <c r="K25" s="58">
        <v>-190</v>
      </c>
      <c r="L25" s="58">
        <v>-340</v>
      </c>
      <c r="M25" s="57">
        <v>-789</v>
      </c>
      <c r="N25" s="58">
        <v>-162.3</v>
      </c>
      <c r="O25" s="58">
        <v>-156</v>
      </c>
      <c r="P25" s="58">
        <v>-264.7</v>
      </c>
      <c r="Q25" s="58">
        <v>-206</v>
      </c>
      <c r="R25" s="57">
        <v>-308</v>
      </c>
      <c r="S25" s="58">
        <v>-444.405443498223</v>
      </c>
      <c r="T25" s="58">
        <v>60</v>
      </c>
      <c r="U25" s="58">
        <v>109</v>
      </c>
      <c r="V25" s="58">
        <v>-32</v>
      </c>
      <c r="W25" s="57">
        <v>-86</v>
      </c>
      <c r="X25" s="58">
        <v>44</v>
      </c>
      <c r="Y25" s="58">
        <v>105</v>
      </c>
      <c r="Z25" s="58">
        <v>-17</v>
      </c>
      <c r="AA25" s="58">
        <v>-218</v>
      </c>
      <c r="AB25" s="57">
        <v>-479</v>
      </c>
      <c r="AC25" s="58">
        <v>-233</v>
      </c>
      <c r="AD25" s="58">
        <v>-23</v>
      </c>
      <c r="AE25" s="58">
        <v>15</v>
      </c>
      <c r="AF25" s="58">
        <v>-238</v>
      </c>
      <c r="AG25" s="55"/>
    </row>
    <row r="26" spans="2:33" ht="12.75">
      <c r="B26" s="62"/>
      <c r="C26" s="57"/>
      <c r="D26" s="58"/>
      <c r="E26" s="58"/>
      <c r="F26" s="58"/>
      <c r="G26" s="58"/>
      <c r="H26" s="57"/>
      <c r="I26" s="58"/>
      <c r="J26" s="58"/>
      <c r="K26" s="58"/>
      <c r="L26" s="58"/>
      <c r="M26" s="57"/>
      <c r="N26" s="58"/>
      <c r="O26" s="58"/>
      <c r="P26" s="58"/>
      <c r="Q26" s="58"/>
      <c r="R26" s="57"/>
      <c r="S26" s="58"/>
      <c r="T26" s="58"/>
      <c r="U26" s="58"/>
      <c r="V26" s="58"/>
      <c r="W26" s="57"/>
      <c r="X26" s="58"/>
      <c r="Y26" s="58"/>
      <c r="Z26" s="58"/>
      <c r="AA26" s="58"/>
      <c r="AB26" s="57"/>
      <c r="AC26" s="58"/>
      <c r="AD26" s="58"/>
      <c r="AE26" s="58"/>
      <c r="AF26" s="58"/>
      <c r="AG26" s="55"/>
    </row>
    <row r="27" spans="2:33" ht="13.5" thickBot="1">
      <c r="B27" s="63" t="s">
        <v>102</v>
      </c>
      <c r="C27" s="64">
        <v>2135.6</v>
      </c>
      <c r="D27" s="65">
        <v>-21</v>
      </c>
      <c r="E27" s="65">
        <v>292</v>
      </c>
      <c r="F27" s="65">
        <v>621</v>
      </c>
      <c r="G27" s="65">
        <v>1244</v>
      </c>
      <c r="H27" s="64">
        <v>2822.2</v>
      </c>
      <c r="I27" s="65">
        <v>685.7</v>
      </c>
      <c r="J27" s="65">
        <v>616</v>
      </c>
      <c r="K27" s="65">
        <v>340</v>
      </c>
      <c r="L27" s="65">
        <v>1180</v>
      </c>
      <c r="M27" s="64">
        <v>1920</v>
      </c>
      <c r="N27" s="65">
        <v>-162</v>
      </c>
      <c r="O27" s="65">
        <v>654</v>
      </c>
      <c r="P27" s="65">
        <v>355</v>
      </c>
      <c r="Q27" s="65">
        <v>1073</v>
      </c>
      <c r="R27" s="64">
        <v>2234</v>
      </c>
      <c r="S27" s="65">
        <v>2185.887693920178</v>
      </c>
      <c r="T27" s="65">
        <v>65</v>
      </c>
      <c r="U27" s="65">
        <v>-314</v>
      </c>
      <c r="V27" s="65">
        <v>297</v>
      </c>
      <c r="W27" s="64">
        <v>1626</v>
      </c>
      <c r="X27" s="65">
        <v>302</v>
      </c>
      <c r="Y27" s="65">
        <v>319</v>
      </c>
      <c r="Z27" s="65">
        <v>-20</v>
      </c>
      <c r="AA27" s="65">
        <v>1025</v>
      </c>
      <c r="AB27" s="64">
        <v>2457</v>
      </c>
      <c r="AC27" s="65">
        <v>1118</v>
      </c>
      <c r="AD27" s="65">
        <v>345</v>
      </c>
      <c r="AE27" s="65">
        <v>7</v>
      </c>
      <c r="AF27" s="65">
        <v>988</v>
      </c>
      <c r="AG27" s="55"/>
    </row>
    <row r="28" spans="2:33" ht="13.5" thickTop="1">
      <c r="B28" s="66"/>
      <c r="C28" s="67"/>
      <c r="D28" s="66"/>
      <c r="E28" s="66"/>
      <c r="F28" s="66"/>
      <c r="G28" s="66"/>
      <c r="H28" s="67"/>
      <c r="I28" s="66"/>
      <c r="J28" s="66"/>
      <c r="K28" s="66"/>
      <c r="L28" s="66"/>
      <c r="M28" s="67"/>
      <c r="N28" s="66"/>
      <c r="O28" s="66"/>
      <c r="P28" s="66"/>
      <c r="Q28" s="66"/>
      <c r="R28" s="67"/>
      <c r="S28" s="66"/>
      <c r="T28" s="66"/>
      <c r="U28" s="66"/>
      <c r="V28" s="66"/>
      <c r="W28" s="67"/>
      <c r="X28" s="66"/>
      <c r="Y28" s="66"/>
      <c r="Z28" s="66"/>
      <c r="AA28" s="66"/>
      <c r="AB28" s="67"/>
      <c r="AC28" s="66"/>
      <c r="AD28" s="66"/>
      <c r="AE28" s="66"/>
      <c r="AF28" s="66"/>
      <c r="AG28" s="55"/>
    </row>
    <row r="29" spans="2:33" ht="12.75">
      <c r="B29" s="62" t="s">
        <v>103</v>
      </c>
      <c r="C29" s="68"/>
      <c r="D29" s="62"/>
      <c r="E29" s="62"/>
      <c r="F29" s="62"/>
      <c r="G29" s="62"/>
      <c r="H29" s="68"/>
      <c r="I29" s="62"/>
      <c r="J29" s="62"/>
      <c r="K29" s="62"/>
      <c r="L29" s="62"/>
      <c r="M29" s="68"/>
      <c r="N29" s="62"/>
      <c r="O29" s="62"/>
      <c r="P29" s="62"/>
      <c r="Q29" s="62"/>
      <c r="R29" s="68"/>
      <c r="S29" s="62"/>
      <c r="T29" s="62"/>
      <c r="U29" s="62"/>
      <c r="V29" s="62"/>
      <c r="W29" s="68"/>
      <c r="X29" s="62"/>
      <c r="Y29" s="62"/>
      <c r="Z29" s="62"/>
      <c r="AA29" s="62"/>
      <c r="AB29" s="68"/>
      <c r="AC29" s="62"/>
      <c r="AD29" s="62"/>
      <c r="AE29" s="62"/>
      <c r="AF29" s="62"/>
      <c r="AG29" s="55"/>
    </row>
    <row r="30" spans="2:33" ht="12.75">
      <c r="B30" s="69" t="s">
        <v>104</v>
      </c>
      <c r="C30" s="57">
        <v>2133.9</v>
      </c>
      <c r="D30" s="58">
        <v>-21</v>
      </c>
      <c r="E30" s="58">
        <v>291</v>
      </c>
      <c r="F30" s="58">
        <v>621</v>
      </c>
      <c r="G30" s="58">
        <v>1243</v>
      </c>
      <c r="H30" s="57">
        <v>2823.6</v>
      </c>
      <c r="I30" s="58">
        <v>688</v>
      </c>
      <c r="J30" s="58">
        <v>616</v>
      </c>
      <c r="K30" s="58">
        <v>338</v>
      </c>
      <c r="L30" s="58">
        <v>1181</v>
      </c>
      <c r="M30" s="57">
        <v>1918</v>
      </c>
      <c r="N30" s="58">
        <v>-161</v>
      </c>
      <c r="O30" s="58">
        <v>654</v>
      </c>
      <c r="P30" s="58">
        <v>352</v>
      </c>
      <c r="Q30" s="58">
        <v>1073</v>
      </c>
      <c r="R30" s="57">
        <v>2236</v>
      </c>
      <c r="S30" s="58">
        <v>2183.505309953495</v>
      </c>
      <c r="T30" s="58">
        <v>66</v>
      </c>
      <c r="U30" s="58">
        <v>-310</v>
      </c>
      <c r="V30" s="58">
        <v>297</v>
      </c>
      <c r="W30" s="57">
        <v>1627</v>
      </c>
      <c r="X30" s="58">
        <v>304</v>
      </c>
      <c r="Y30" s="58">
        <v>319</v>
      </c>
      <c r="Z30" s="58">
        <v>-20</v>
      </c>
      <c r="AA30" s="58">
        <v>1023</v>
      </c>
      <c r="AB30" s="57">
        <v>2454</v>
      </c>
      <c r="AC30" s="58">
        <v>1118</v>
      </c>
      <c r="AD30" s="58">
        <v>344</v>
      </c>
      <c r="AE30" s="58">
        <v>5</v>
      </c>
      <c r="AF30" s="58">
        <v>987</v>
      </c>
      <c r="AG30" s="55"/>
    </row>
    <row r="31" spans="2:33" ht="13.5" thickBot="1">
      <c r="B31" s="70" t="s">
        <v>105</v>
      </c>
      <c r="C31" s="71">
        <v>1.7</v>
      </c>
      <c r="D31" s="72">
        <v>-0.14</v>
      </c>
      <c r="E31" s="72">
        <v>1</v>
      </c>
      <c r="F31" s="72">
        <v>0</v>
      </c>
      <c r="G31" s="72">
        <v>1</v>
      </c>
      <c r="H31" s="71">
        <v>-1</v>
      </c>
      <c r="I31" s="72">
        <v>-2.7</v>
      </c>
      <c r="J31" s="72">
        <v>0</v>
      </c>
      <c r="K31" s="72">
        <v>2</v>
      </c>
      <c r="L31" s="72">
        <v>-1</v>
      </c>
      <c r="M31" s="71">
        <v>2</v>
      </c>
      <c r="N31" s="72">
        <v>-1</v>
      </c>
      <c r="O31" s="72">
        <v>0.5</v>
      </c>
      <c r="P31" s="72">
        <v>2</v>
      </c>
      <c r="Q31" s="72">
        <v>1</v>
      </c>
      <c r="R31" s="71">
        <v>-2</v>
      </c>
      <c r="S31" s="72">
        <v>2.3823839666640008</v>
      </c>
      <c r="T31" s="72">
        <v>-1</v>
      </c>
      <c r="U31" s="72">
        <v>-4</v>
      </c>
      <c r="V31" s="72">
        <v>1</v>
      </c>
      <c r="W31" s="71">
        <v>-1</v>
      </c>
      <c r="X31" s="72">
        <v>-2</v>
      </c>
      <c r="Y31" s="72">
        <v>0</v>
      </c>
      <c r="Z31" s="72">
        <v>0</v>
      </c>
      <c r="AA31" s="72">
        <v>1</v>
      </c>
      <c r="AB31" s="71">
        <v>3</v>
      </c>
      <c r="AC31" s="72">
        <v>0</v>
      </c>
      <c r="AD31" s="72">
        <v>1</v>
      </c>
      <c r="AE31" s="72">
        <v>2</v>
      </c>
      <c r="AF31" s="72">
        <v>1</v>
      </c>
      <c r="AG31" s="55"/>
    </row>
    <row r="32" ht="13.5" thickTop="1">
      <c r="AG32" s="55"/>
    </row>
    <row r="33" spans="2:33" ht="12.75">
      <c r="B33" s="49" t="s">
        <v>70</v>
      </c>
      <c r="C33" s="55">
        <v>6079.5</v>
      </c>
      <c r="D33" s="55">
        <v>770.8</v>
      </c>
      <c r="E33" s="55">
        <v>1313</v>
      </c>
      <c r="F33" s="55">
        <v>1670</v>
      </c>
      <c r="G33" s="55">
        <v>2326</v>
      </c>
      <c r="H33" s="55">
        <v>6344.5</v>
      </c>
      <c r="I33" s="55">
        <v>1358.8</v>
      </c>
      <c r="J33" s="55">
        <v>1519</v>
      </c>
      <c r="K33" s="55">
        <v>1286</v>
      </c>
      <c r="L33" s="55">
        <v>2181</v>
      </c>
      <c r="M33" s="55">
        <v>5612</v>
      </c>
      <c r="N33" s="55">
        <v>804</v>
      </c>
      <c r="O33" s="55">
        <v>1472</v>
      </c>
      <c r="P33" s="55">
        <v>1361</v>
      </c>
      <c r="Q33" s="55">
        <v>1975</v>
      </c>
      <c r="R33" s="55">
        <v>4602</v>
      </c>
      <c r="S33" s="55">
        <v>3171.231075828935</v>
      </c>
      <c r="T33" s="55">
        <v>478</v>
      </c>
      <c r="U33" s="55">
        <v>196</v>
      </c>
      <c r="V33" s="55">
        <v>755</v>
      </c>
      <c r="W33" s="55">
        <v>3260</v>
      </c>
      <c r="X33" s="55">
        <v>684</v>
      </c>
      <c r="Y33" s="55">
        <v>726</v>
      </c>
      <c r="Z33" s="55">
        <v>281</v>
      </c>
      <c r="AA33" s="55">
        <v>1569</v>
      </c>
      <c r="AB33" s="55">
        <v>4412</v>
      </c>
      <c r="AC33" s="55">
        <v>1759</v>
      </c>
      <c r="AD33" s="55">
        <v>706</v>
      </c>
      <c r="AE33" s="55">
        <v>364</v>
      </c>
      <c r="AF33" s="55">
        <v>1582</v>
      </c>
      <c r="AG33" s="55"/>
    </row>
    <row r="34" ht="12.75">
      <c r="AG34" s="55"/>
    </row>
    <row r="37" spans="19:32" ht="12.75">
      <c r="S37" s="55"/>
      <c r="T37" s="55"/>
      <c r="U37" s="55"/>
      <c r="V37" s="55"/>
      <c r="X37" s="55"/>
      <c r="Y37" s="55"/>
      <c r="Z37" s="55"/>
      <c r="AA37" s="55"/>
      <c r="AC37" s="55"/>
      <c r="AD37" s="55"/>
      <c r="AE37" s="55"/>
      <c r="AF37" s="55"/>
    </row>
    <row r="38" spans="19:32" ht="12.75">
      <c r="S38" s="55"/>
      <c r="T38" s="55"/>
      <c r="U38" s="55"/>
      <c r="V38" s="55"/>
      <c r="X38" s="55"/>
      <c r="Y38" s="55"/>
      <c r="Z38" s="55"/>
      <c r="AA38" s="55"/>
      <c r="AC38" s="55"/>
      <c r="AD38" s="55"/>
      <c r="AE38" s="55"/>
      <c r="AF38" s="55"/>
    </row>
  </sheetData>
  <sheetProtection/>
  <mergeCells count="5">
    <mergeCell ref="M3:Q3"/>
    <mergeCell ref="R3:V3"/>
    <mergeCell ref="W3:AA3"/>
    <mergeCell ref="AB3:AF3"/>
    <mergeCell ref="H3:L3"/>
  </mergeCells>
  <printOptions/>
  <pageMargins left="0.7086614173228347" right="0.7086614173228347" top="0.7480314960629921" bottom="0.7480314960629921" header="0.31496062992125984" footer="0.31496062992125984"/>
  <pageSetup horizontalDpi="600" verticalDpi="600" orientation="landscape" paperSize="9" scale="61" r:id="rId1"/>
  <colBreaks count="1" manualBreakCount="1">
    <brk id="2" min="1" max="33" man="1"/>
  </colBreaks>
</worksheet>
</file>

<file path=xl/worksheets/sheet4.xml><?xml version="1.0" encoding="utf-8"?>
<worksheet xmlns="http://schemas.openxmlformats.org/spreadsheetml/2006/main" xmlns:r="http://schemas.openxmlformats.org/officeDocument/2006/relationships">
  <sheetPr>
    <pageSetUpPr fitToPage="1"/>
  </sheetPr>
  <dimension ref="B2:Z79"/>
  <sheetViews>
    <sheetView zoomScale="80" zoomScaleNormal="80" zoomScaleSheetLayoutView="80" zoomScalePageLayoutView="0" workbookViewId="0" topLeftCell="A1">
      <pane xSplit="2" topLeftCell="C1" activePane="topRight" state="frozen"/>
      <selection pane="topLeft" activeCell="A2" sqref="A2"/>
      <selection pane="topRight" activeCell="B1" sqref="B1"/>
    </sheetView>
  </sheetViews>
  <sheetFormatPr defaultColWidth="9.140625" defaultRowHeight="12.75"/>
  <cols>
    <col min="1" max="1" width="1.1484375" style="49" customWidth="1"/>
    <col min="2" max="2" width="68.421875" style="49" customWidth="1"/>
    <col min="3" max="26" width="19.7109375" style="49" customWidth="1"/>
    <col min="27" max="16384" width="9.140625" style="49" customWidth="1"/>
  </cols>
  <sheetData>
    <row r="2" spans="2:14" ht="26.25">
      <c r="B2" s="97" t="s">
        <v>107</v>
      </c>
      <c r="C2" s="62"/>
      <c r="D2" s="62"/>
      <c r="E2" s="62"/>
      <c r="F2" s="62"/>
      <c r="G2" s="62"/>
      <c r="H2" s="62"/>
      <c r="I2" s="62"/>
      <c r="J2" s="62"/>
      <c r="K2" s="62"/>
      <c r="L2" s="74"/>
      <c r="M2" s="74"/>
      <c r="N2" s="74"/>
    </row>
    <row r="3" spans="2:26" s="99" customFormat="1" ht="12.75">
      <c r="B3" s="62"/>
      <c r="C3" s="98"/>
      <c r="D3" s="98"/>
      <c r="E3" s="98"/>
      <c r="F3" s="98"/>
      <c r="G3" s="193" t="s">
        <v>108</v>
      </c>
      <c r="H3" s="193"/>
      <c r="I3" s="193"/>
      <c r="J3" s="193"/>
      <c r="K3" s="193" t="s">
        <v>109</v>
      </c>
      <c r="L3" s="193"/>
      <c r="M3" s="193"/>
      <c r="N3" s="193"/>
      <c r="O3" s="193" t="s">
        <v>109</v>
      </c>
      <c r="P3" s="193"/>
      <c r="Q3" s="193"/>
      <c r="R3" s="193"/>
      <c r="S3" s="193" t="s">
        <v>109</v>
      </c>
      <c r="T3" s="193"/>
      <c r="U3" s="193"/>
      <c r="V3" s="193"/>
      <c r="W3" s="193" t="s">
        <v>109</v>
      </c>
      <c r="X3" s="193"/>
      <c r="Y3" s="193"/>
      <c r="Z3" s="193"/>
    </row>
    <row r="4" spans="2:26" s="95" customFormat="1" ht="30" customHeight="1">
      <c r="B4" s="167"/>
      <c r="C4" s="168" t="s">
        <v>301</v>
      </c>
      <c r="D4" s="165" t="s">
        <v>302</v>
      </c>
      <c r="E4" s="165" t="s">
        <v>303</v>
      </c>
      <c r="F4" s="165" t="s">
        <v>304</v>
      </c>
      <c r="G4" s="168" t="s">
        <v>110</v>
      </c>
      <c r="H4" s="165" t="s">
        <v>128</v>
      </c>
      <c r="I4" s="165" t="s">
        <v>120</v>
      </c>
      <c r="J4" s="165" t="s">
        <v>119</v>
      </c>
      <c r="K4" s="168" t="s">
        <v>111</v>
      </c>
      <c r="L4" s="165" t="s">
        <v>129</v>
      </c>
      <c r="M4" s="165" t="s">
        <v>121</v>
      </c>
      <c r="N4" s="165" t="s">
        <v>118</v>
      </c>
      <c r="O4" s="168" t="s">
        <v>112</v>
      </c>
      <c r="P4" s="165" t="s">
        <v>127</v>
      </c>
      <c r="Q4" s="165" t="s">
        <v>123</v>
      </c>
      <c r="R4" s="165" t="s">
        <v>117</v>
      </c>
      <c r="S4" s="168" t="s">
        <v>114</v>
      </c>
      <c r="T4" s="165" t="s">
        <v>126</v>
      </c>
      <c r="U4" s="165" t="s">
        <v>122</v>
      </c>
      <c r="V4" s="165" t="s">
        <v>116</v>
      </c>
      <c r="W4" s="168" t="s">
        <v>113</v>
      </c>
      <c r="X4" s="165" t="s">
        <v>125</v>
      </c>
      <c r="Y4" s="165" t="s">
        <v>124</v>
      </c>
      <c r="Z4" s="165" t="s">
        <v>115</v>
      </c>
    </row>
    <row r="5" spans="2:26" ht="12.75">
      <c r="B5" s="62"/>
      <c r="C5" s="75"/>
      <c r="D5" s="75"/>
      <c r="E5" s="75"/>
      <c r="F5" s="75"/>
      <c r="G5" s="75"/>
      <c r="H5" s="75"/>
      <c r="I5" s="75"/>
      <c r="J5" s="75"/>
      <c r="K5" s="75"/>
      <c r="L5" s="75"/>
      <c r="M5" s="75"/>
      <c r="N5" s="75"/>
      <c r="O5" s="75"/>
      <c r="P5" s="75"/>
      <c r="Q5" s="75"/>
      <c r="R5" s="75"/>
      <c r="S5" s="75"/>
      <c r="T5" s="75"/>
      <c r="U5" s="75"/>
      <c r="V5" s="75"/>
      <c r="W5" s="75"/>
      <c r="X5" s="75"/>
      <c r="Y5" s="75"/>
      <c r="Z5" s="75"/>
    </row>
    <row r="6" spans="2:26" ht="24.75" customHeight="1">
      <c r="B6" s="48" t="s">
        <v>130</v>
      </c>
      <c r="C6" s="62"/>
      <c r="D6" s="62"/>
      <c r="E6" s="62"/>
      <c r="F6" s="62"/>
      <c r="G6" s="62"/>
      <c r="H6" s="62"/>
      <c r="I6" s="62"/>
      <c r="J6" s="62"/>
      <c r="K6" s="62"/>
      <c r="L6" s="62"/>
      <c r="M6" s="62"/>
      <c r="N6" s="62"/>
      <c r="O6" s="62"/>
      <c r="P6" s="62"/>
      <c r="Q6" s="62"/>
      <c r="R6" s="62"/>
      <c r="S6" s="62"/>
      <c r="T6" s="62"/>
      <c r="U6" s="62"/>
      <c r="V6" s="62"/>
      <c r="W6" s="62"/>
      <c r="X6" s="62"/>
      <c r="Y6" s="62"/>
      <c r="Z6" s="62"/>
    </row>
    <row r="7" spans="2:26" ht="12.75">
      <c r="B7" s="73" t="s">
        <v>131</v>
      </c>
      <c r="C7" s="76"/>
      <c r="D7" s="76"/>
      <c r="E7" s="76"/>
      <c r="F7" s="76"/>
      <c r="G7" s="76"/>
      <c r="H7" s="76"/>
      <c r="I7" s="76"/>
      <c r="J7" s="76"/>
      <c r="K7" s="76"/>
      <c r="L7" s="76"/>
      <c r="M7" s="76"/>
      <c r="N7" s="76"/>
      <c r="O7" s="76"/>
      <c r="P7" s="76"/>
      <c r="Q7" s="76"/>
      <c r="R7" s="76"/>
      <c r="S7" s="76"/>
      <c r="T7" s="76"/>
      <c r="U7" s="76"/>
      <c r="V7" s="76"/>
      <c r="W7" s="76"/>
      <c r="X7" s="76"/>
      <c r="Y7" s="76"/>
      <c r="Z7" s="76"/>
    </row>
    <row r="8" spans="2:26" ht="12.75">
      <c r="B8" s="61" t="s">
        <v>132</v>
      </c>
      <c r="C8" s="58">
        <v>32967</v>
      </c>
      <c r="D8" s="58">
        <v>32886</v>
      </c>
      <c r="E8" s="58">
        <v>33088</v>
      </c>
      <c r="F8" s="58">
        <v>33420</v>
      </c>
      <c r="G8" s="58">
        <v>33528</v>
      </c>
      <c r="H8" s="58">
        <v>32722</v>
      </c>
      <c r="I8" s="58">
        <v>32538</v>
      </c>
      <c r="J8" s="58">
        <v>33035</v>
      </c>
      <c r="K8" s="58">
        <v>33033</v>
      </c>
      <c r="L8" s="58">
        <v>33708</v>
      </c>
      <c r="M8" s="58">
        <v>33773</v>
      </c>
      <c r="N8" s="58">
        <v>33965</v>
      </c>
      <c r="O8" s="58">
        <v>33784</v>
      </c>
      <c r="P8" s="58">
        <v>32357</v>
      </c>
      <c r="Q8" s="58">
        <v>31841</v>
      </c>
      <c r="R8" s="58">
        <v>31198</v>
      </c>
      <c r="S8" s="58">
        <v>28427</v>
      </c>
      <c r="T8" s="58">
        <v>27513</v>
      </c>
      <c r="U8" s="58">
        <v>26687</v>
      </c>
      <c r="V8" s="58">
        <v>26116</v>
      </c>
      <c r="W8" s="58">
        <v>25662</v>
      </c>
      <c r="X8" s="58">
        <v>23938</v>
      </c>
      <c r="Y8" s="58">
        <v>23621</v>
      </c>
      <c r="Z8" s="58">
        <v>23059</v>
      </c>
    </row>
    <row r="9" spans="2:26" ht="12.75">
      <c r="B9" s="61" t="s">
        <v>133</v>
      </c>
      <c r="C9" s="58">
        <v>12</v>
      </c>
      <c r="D9" s="58">
        <v>7</v>
      </c>
      <c r="E9" s="58">
        <v>8</v>
      </c>
      <c r="F9" s="58">
        <v>9</v>
      </c>
      <c r="G9" s="58">
        <v>9</v>
      </c>
      <c r="H9" s="58">
        <v>9</v>
      </c>
      <c r="I9" s="58">
        <v>9</v>
      </c>
      <c r="J9" s="58">
        <v>9</v>
      </c>
      <c r="K9" s="58">
        <v>9</v>
      </c>
      <c r="L9" s="58">
        <v>9</v>
      </c>
      <c r="M9" s="58">
        <v>11</v>
      </c>
      <c r="N9" s="58">
        <v>11</v>
      </c>
      <c r="O9" s="58">
        <v>11</v>
      </c>
      <c r="P9" s="58">
        <v>13</v>
      </c>
      <c r="Q9" s="58">
        <v>13</v>
      </c>
      <c r="R9" s="58">
        <v>13</v>
      </c>
      <c r="S9" s="58">
        <v>7</v>
      </c>
      <c r="T9" s="58">
        <v>14</v>
      </c>
      <c r="U9" s="58">
        <v>10</v>
      </c>
      <c r="V9" s="58">
        <v>10</v>
      </c>
      <c r="W9" s="58">
        <v>10</v>
      </c>
      <c r="X9" s="58">
        <v>7</v>
      </c>
      <c r="Y9" s="58">
        <v>7</v>
      </c>
      <c r="Z9" s="58">
        <v>7</v>
      </c>
    </row>
    <row r="10" spans="2:26" ht="12.75">
      <c r="B10" s="61" t="s">
        <v>134</v>
      </c>
      <c r="C10" s="58">
        <v>1138</v>
      </c>
      <c r="D10" s="58">
        <v>1103</v>
      </c>
      <c r="E10" s="58">
        <v>1121</v>
      </c>
      <c r="F10" s="58">
        <v>1134</v>
      </c>
      <c r="G10" s="58">
        <v>1113</v>
      </c>
      <c r="H10" s="58">
        <v>1123</v>
      </c>
      <c r="I10" s="58">
        <v>1128</v>
      </c>
      <c r="J10" s="58">
        <v>1145</v>
      </c>
      <c r="K10" s="58">
        <v>1164</v>
      </c>
      <c r="L10" s="58">
        <v>1171</v>
      </c>
      <c r="M10" s="58">
        <v>1169</v>
      </c>
      <c r="N10" s="58">
        <v>1135</v>
      </c>
      <c r="O10" s="58">
        <v>1146</v>
      </c>
      <c r="P10" s="58">
        <v>1039</v>
      </c>
      <c r="Q10" s="58">
        <v>1082</v>
      </c>
      <c r="R10" s="58">
        <v>1094</v>
      </c>
      <c r="S10" s="58">
        <v>275</v>
      </c>
      <c r="T10" s="58">
        <v>247</v>
      </c>
      <c r="U10" s="58">
        <v>241</v>
      </c>
      <c r="V10" s="58">
        <v>238</v>
      </c>
      <c r="W10" s="58">
        <v>247</v>
      </c>
      <c r="X10" s="58">
        <v>194</v>
      </c>
      <c r="Y10" s="58">
        <v>192</v>
      </c>
      <c r="Z10" s="58">
        <v>181</v>
      </c>
    </row>
    <row r="11" spans="2:26" ht="12.75">
      <c r="B11" s="61" t="s">
        <v>135</v>
      </c>
      <c r="C11" s="58">
        <v>840</v>
      </c>
      <c r="D11" s="58">
        <v>840</v>
      </c>
      <c r="E11" s="58">
        <v>857</v>
      </c>
      <c r="F11" s="58">
        <v>856</v>
      </c>
      <c r="G11" s="58">
        <v>856</v>
      </c>
      <c r="H11" s="58">
        <v>728</v>
      </c>
      <c r="I11" s="58">
        <v>728</v>
      </c>
      <c r="J11" s="58">
        <v>721</v>
      </c>
      <c r="K11" s="58">
        <v>727</v>
      </c>
      <c r="L11" s="58">
        <v>736</v>
      </c>
      <c r="M11" s="58">
        <v>729</v>
      </c>
      <c r="N11" s="58">
        <v>771</v>
      </c>
      <c r="O11" s="58">
        <v>771</v>
      </c>
      <c r="P11" s="58">
        <v>685</v>
      </c>
      <c r="Q11" s="58">
        <v>685</v>
      </c>
      <c r="R11" s="58">
        <v>598</v>
      </c>
      <c r="S11" s="58">
        <v>598</v>
      </c>
      <c r="T11" s="58">
        <v>555</v>
      </c>
      <c r="U11" s="58">
        <v>555</v>
      </c>
      <c r="V11" s="58">
        <v>556</v>
      </c>
      <c r="W11" s="58">
        <v>556</v>
      </c>
      <c r="X11" s="58">
        <v>556</v>
      </c>
      <c r="Y11" s="58">
        <v>556</v>
      </c>
      <c r="Z11" s="58">
        <v>556</v>
      </c>
    </row>
    <row r="12" spans="2:26" ht="12.75">
      <c r="B12" s="61" t="s">
        <v>136</v>
      </c>
      <c r="C12" s="58">
        <v>275</v>
      </c>
      <c r="D12" s="58">
        <v>245</v>
      </c>
      <c r="E12" s="58">
        <v>250</v>
      </c>
      <c r="F12" s="58">
        <v>250</v>
      </c>
      <c r="G12" s="58">
        <v>243</v>
      </c>
      <c r="H12" s="58">
        <v>243</v>
      </c>
      <c r="I12" s="58">
        <v>244</v>
      </c>
      <c r="J12" s="58">
        <v>248</v>
      </c>
      <c r="K12" s="58">
        <v>242</v>
      </c>
      <c r="L12" s="58">
        <v>243</v>
      </c>
      <c r="M12" s="58">
        <v>241</v>
      </c>
      <c r="N12" s="58">
        <v>207</v>
      </c>
      <c r="O12" s="58">
        <v>172</v>
      </c>
      <c r="P12" s="58">
        <v>126</v>
      </c>
      <c r="Q12" s="58">
        <v>138</v>
      </c>
      <c r="R12" s="58">
        <v>65</v>
      </c>
      <c r="S12" s="58">
        <v>65</v>
      </c>
      <c r="T12" s="58">
        <v>74</v>
      </c>
      <c r="U12" s="58">
        <v>61</v>
      </c>
      <c r="V12" s="58">
        <v>95</v>
      </c>
      <c r="W12" s="58">
        <v>210</v>
      </c>
      <c r="X12" s="58">
        <v>389</v>
      </c>
      <c r="Y12" s="58">
        <v>366</v>
      </c>
      <c r="Z12" s="58">
        <v>393</v>
      </c>
    </row>
    <row r="13" spans="2:26" ht="12.75">
      <c r="B13" s="61" t="s">
        <v>137</v>
      </c>
      <c r="C13" s="58">
        <v>1575</v>
      </c>
      <c r="D13" s="58">
        <v>1360</v>
      </c>
      <c r="E13" s="58">
        <v>1401</v>
      </c>
      <c r="F13" s="58">
        <v>1704</v>
      </c>
      <c r="G13" s="58">
        <v>1783</v>
      </c>
      <c r="H13" s="58">
        <v>2092</v>
      </c>
      <c r="I13" s="58">
        <v>2104</v>
      </c>
      <c r="J13" s="58">
        <v>989</v>
      </c>
      <c r="K13" s="58">
        <v>2233</v>
      </c>
      <c r="L13" s="58">
        <v>1079</v>
      </c>
      <c r="M13" s="58">
        <v>1142</v>
      </c>
      <c r="N13" s="58">
        <v>1253</v>
      </c>
      <c r="O13" s="58">
        <v>1124</v>
      </c>
      <c r="P13" s="58">
        <v>1254</v>
      </c>
      <c r="Q13" s="58">
        <v>1207</v>
      </c>
      <c r="R13" s="58">
        <v>1108</v>
      </c>
      <c r="S13" s="58">
        <v>964</v>
      </c>
      <c r="T13" s="58">
        <v>963</v>
      </c>
      <c r="U13" s="58">
        <v>730</v>
      </c>
      <c r="V13" s="58">
        <v>686</v>
      </c>
      <c r="W13" s="58">
        <v>677</v>
      </c>
      <c r="X13" s="58">
        <v>766</v>
      </c>
      <c r="Y13" s="58">
        <v>725</v>
      </c>
      <c r="Z13" s="58">
        <v>634</v>
      </c>
    </row>
    <row r="14" spans="2:26" ht="12.75">
      <c r="B14" s="62" t="s">
        <v>138</v>
      </c>
      <c r="C14" s="58">
        <v>152</v>
      </c>
      <c r="D14" s="58">
        <v>154</v>
      </c>
      <c r="E14" s="58">
        <v>157</v>
      </c>
      <c r="F14" s="58">
        <v>159</v>
      </c>
      <c r="G14" s="58">
        <v>160</v>
      </c>
      <c r="H14" s="58">
        <v>84</v>
      </c>
      <c r="I14" s="58">
        <v>69</v>
      </c>
      <c r="J14" s="58">
        <v>69</v>
      </c>
      <c r="K14" s="58">
        <v>71</v>
      </c>
      <c r="L14" s="58">
        <v>85</v>
      </c>
      <c r="M14" s="58">
        <v>73</v>
      </c>
      <c r="N14" s="58">
        <v>75</v>
      </c>
      <c r="O14" s="58">
        <v>76</v>
      </c>
      <c r="P14" s="58">
        <v>96</v>
      </c>
      <c r="Q14" s="58">
        <v>96</v>
      </c>
      <c r="R14" s="58">
        <v>94</v>
      </c>
      <c r="S14" s="58">
        <v>98</v>
      </c>
      <c r="T14" s="58">
        <v>88</v>
      </c>
      <c r="U14" s="58">
        <v>75</v>
      </c>
      <c r="V14" s="58">
        <v>73</v>
      </c>
      <c r="W14" s="58">
        <v>71</v>
      </c>
      <c r="X14" s="58">
        <v>54</v>
      </c>
      <c r="Y14" s="58">
        <v>49</v>
      </c>
      <c r="Z14" s="58">
        <v>50</v>
      </c>
    </row>
    <row r="15" spans="2:26" ht="12.75">
      <c r="B15" s="61"/>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2:26" ht="12.75">
      <c r="B16" s="77" t="s">
        <v>151</v>
      </c>
      <c r="C16" s="54">
        <v>36959</v>
      </c>
      <c r="D16" s="54">
        <v>36595</v>
      </c>
      <c r="E16" s="54">
        <v>36882</v>
      </c>
      <c r="F16" s="54">
        <v>37532</v>
      </c>
      <c r="G16" s="54">
        <v>37692</v>
      </c>
      <c r="H16" s="54">
        <v>37001</v>
      </c>
      <c r="I16" s="54">
        <v>36820</v>
      </c>
      <c r="J16" s="54">
        <v>36216</v>
      </c>
      <c r="K16" s="54">
        <v>37479</v>
      </c>
      <c r="L16" s="54">
        <v>37031</v>
      </c>
      <c r="M16" s="54">
        <v>37138</v>
      </c>
      <c r="N16" s="54">
        <v>37417</v>
      </c>
      <c r="O16" s="54">
        <v>37084</v>
      </c>
      <c r="P16" s="54">
        <v>35569</v>
      </c>
      <c r="Q16" s="54">
        <v>35060</v>
      </c>
      <c r="R16" s="54">
        <v>34170</v>
      </c>
      <c r="S16" s="54">
        <v>30434</v>
      </c>
      <c r="T16" s="54">
        <v>29454</v>
      </c>
      <c r="U16" s="54">
        <v>28358</v>
      </c>
      <c r="V16" s="54">
        <v>27774</v>
      </c>
      <c r="W16" s="54">
        <v>27433</v>
      </c>
      <c r="X16" s="54">
        <v>25904</v>
      </c>
      <c r="Y16" s="54">
        <v>25517</v>
      </c>
      <c r="Z16" s="54">
        <v>24881</v>
      </c>
    </row>
    <row r="17" spans="2:26" ht="12.75">
      <c r="B17" s="78"/>
      <c r="C17" s="79"/>
      <c r="D17" s="79"/>
      <c r="E17" s="79"/>
      <c r="F17" s="79"/>
      <c r="G17" s="79"/>
      <c r="H17" s="79"/>
      <c r="I17" s="79"/>
      <c r="J17" s="79"/>
      <c r="K17" s="79"/>
      <c r="L17" s="79"/>
      <c r="M17" s="79"/>
      <c r="N17" s="79"/>
      <c r="O17" s="79"/>
      <c r="P17" s="79"/>
      <c r="Q17" s="79"/>
      <c r="R17" s="79"/>
      <c r="S17" s="79"/>
      <c r="T17" s="79"/>
      <c r="U17" s="79"/>
      <c r="V17" s="79"/>
      <c r="W17" s="79"/>
      <c r="X17" s="79"/>
      <c r="Y17" s="79"/>
      <c r="Z17" s="79"/>
    </row>
    <row r="18" spans="2:26" ht="12.75">
      <c r="B18" s="73" t="s">
        <v>139</v>
      </c>
      <c r="C18" s="80"/>
      <c r="D18" s="80"/>
      <c r="E18" s="80"/>
      <c r="F18" s="80"/>
      <c r="G18" s="80"/>
      <c r="H18" s="80"/>
      <c r="I18" s="80"/>
      <c r="J18" s="80"/>
      <c r="K18" s="80"/>
      <c r="L18" s="80"/>
      <c r="M18" s="80"/>
      <c r="N18" s="80"/>
      <c r="O18" s="80"/>
      <c r="P18" s="80"/>
      <c r="Q18" s="80"/>
      <c r="R18" s="80"/>
      <c r="S18" s="80"/>
      <c r="T18" s="80"/>
      <c r="U18" s="80"/>
      <c r="V18" s="80">
        <v>0</v>
      </c>
      <c r="W18" s="80"/>
      <c r="X18" s="80"/>
      <c r="Y18" s="80"/>
      <c r="Z18" s="80"/>
    </row>
    <row r="19" spans="2:26" ht="12.75">
      <c r="B19" s="61" t="s">
        <v>140</v>
      </c>
      <c r="C19" s="58">
        <v>2228.9</v>
      </c>
      <c r="D19" s="58">
        <v>3502</v>
      </c>
      <c r="E19" s="58">
        <v>2651</v>
      </c>
      <c r="F19" s="58">
        <v>2214</v>
      </c>
      <c r="G19" s="58">
        <v>3189</v>
      </c>
      <c r="H19" s="58">
        <v>4314</v>
      </c>
      <c r="I19" s="58">
        <v>3011</v>
      </c>
      <c r="J19" s="58">
        <v>2269</v>
      </c>
      <c r="K19" s="58">
        <v>3378</v>
      </c>
      <c r="L19" s="58">
        <v>3913</v>
      </c>
      <c r="M19" s="58">
        <v>2958</v>
      </c>
      <c r="N19" s="58">
        <v>2222</v>
      </c>
      <c r="O19" s="58">
        <v>3064</v>
      </c>
      <c r="P19" s="58">
        <v>3434</v>
      </c>
      <c r="Q19" s="58">
        <v>2719</v>
      </c>
      <c r="R19" s="58">
        <v>1360</v>
      </c>
      <c r="S19" s="58">
        <v>2082</v>
      </c>
      <c r="T19" s="58">
        <v>2247</v>
      </c>
      <c r="U19" s="58">
        <v>1513</v>
      </c>
      <c r="V19" s="58">
        <v>567</v>
      </c>
      <c r="W19" s="58">
        <v>1050</v>
      </c>
      <c r="X19" s="58">
        <v>1620</v>
      </c>
      <c r="Y19" s="58">
        <v>1384</v>
      </c>
      <c r="Z19" s="58">
        <v>705</v>
      </c>
    </row>
    <row r="20" spans="2:26" ht="12.75">
      <c r="B20" s="61" t="s">
        <v>141</v>
      </c>
      <c r="C20" s="58">
        <v>3372</v>
      </c>
      <c r="D20" s="58">
        <v>2810</v>
      </c>
      <c r="E20" s="58">
        <v>2414</v>
      </c>
      <c r="F20" s="58">
        <v>3858</v>
      </c>
      <c r="G20" s="58">
        <v>4236</v>
      </c>
      <c r="H20" s="58">
        <v>2919</v>
      </c>
      <c r="I20" s="58">
        <v>3084</v>
      </c>
      <c r="J20" s="58">
        <v>3851</v>
      </c>
      <c r="K20" s="58">
        <v>4086</v>
      </c>
      <c r="L20" s="58">
        <v>3320</v>
      </c>
      <c r="M20" s="58">
        <v>3174</v>
      </c>
      <c r="N20" s="58">
        <v>5066</v>
      </c>
      <c r="O20" s="58">
        <v>5374</v>
      </c>
      <c r="P20" s="58">
        <v>2536</v>
      </c>
      <c r="Q20" s="58">
        <v>2379</v>
      </c>
      <c r="R20" s="58">
        <v>3959</v>
      </c>
      <c r="S20" s="58">
        <v>3378</v>
      </c>
      <c r="T20" s="58">
        <v>3223</v>
      </c>
      <c r="U20" s="58">
        <v>2590</v>
      </c>
      <c r="V20" s="58">
        <v>3961</v>
      </c>
      <c r="W20" s="58">
        <v>4061</v>
      </c>
      <c r="X20" s="58">
        <v>2395</v>
      </c>
      <c r="Y20" s="58">
        <v>2579</v>
      </c>
      <c r="Z20" s="58">
        <v>3637</v>
      </c>
    </row>
    <row r="21" spans="2:26" ht="12.75">
      <c r="B21" s="61" t="s">
        <v>142</v>
      </c>
      <c r="C21" s="58">
        <v>7.3</v>
      </c>
      <c r="D21" s="58">
        <v>3</v>
      </c>
      <c r="E21" s="58">
        <v>26</v>
      </c>
      <c r="F21" s="58">
        <v>6</v>
      </c>
      <c r="G21" s="58">
        <v>5</v>
      </c>
      <c r="H21" s="58">
        <v>2</v>
      </c>
      <c r="I21" s="58">
        <v>1</v>
      </c>
      <c r="J21" s="58">
        <v>5</v>
      </c>
      <c r="K21" s="58">
        <v>48</v>
      </c>
      <c r="L21" s="58">
        <v>111</v>
      </c>
      <c r="M21" s="58">
        <v>124</v>
      </c>
      <c r="N21" s="58">
        <v>127</v>
      </c>
      <c r="O21" s="58">
        <v>150</v>
      </c>
      <c r="P21" s="58">
        <v>178</v>
      </c>
      <c r="Q21" s="58">
        <v>137</v>
      </c>
      <c r="R21" s="58">
        <v>139</v>
      </c>
      <c r="S21" s="58">
        <v>165</v>
      </c>
      <c r="T21" s="58">
        <v>247</v>
      </c>
      <c r="U21" s="58">
        <v>228</v>
      </c>
      <c r="V21" s="58">
        <v>226</v>
      </c>
      <c r="W21" s="58">
        <v>230</v>
      </c>
      <c r="X21" s="58">
        <v>9</v>
      </c>
      <c r="Y21" s="58">
        <v>9</v>
      </c>
      <c r="Z21" s="58">
        <v>62</v>
      </c>
    </row>
    <row r="22" spans="2:26" ht="12.75">
      <c r="B22" s="61" t="s">
        <v>150</v>
      </c>
      <c r="C22" s="58">
        <v>145.6</v>
      </c>
      <c r="D22" s="58">
        <v>301</v>
      </c>
      <c r="E22" s="58">
        <v>402</v>
      </c>
      <c r="F22" s="58">
        <v>541</v>
      </c>
      <c r="G22" s="58">
        <v>132</v>
      </c>
      <c r="H22" s="58">
        <v>255</v>
      </c>
      <c r="I22" s="58">
        <v>393</v>
      </c>
      <c r="J22" s="58">
        <v>561</v>
      </c>
      <c r="K22" s="58">
        <v>171</v>
      </c>
      <c r="L22" s="58">
        <v>273</v>
      </c>
      <c r="M22" s="58">
        <v>371</v>
      </c>
      <c r="N22" s="58">
        <v>440</v>
      </c>
      <c r="O22" s="58">
        <v>84</v>
      </c>
      <c r="P22" s="58">
        <v>196</v>
      </c>
      <c r="Q22" s="58">
        <v>308</v>
      </c>
      <c r="R22" s="58">
        <v>413</v>
      </c>
      <c r="S22" s="58">
        <v>85</v>
      </c>
      <c r="T22" s="58">
        <v>182</v>
      </c>
      <c r="U22" s="58">
        <v>263</v>
      </c>
      <c r="V22" s="58">
        <v>371</v>
      </c>
      <c r="W22" s="58">
        <v>88</v>
      </c>
      <c r="X22" s="58">
        <v>188</v>
      </c>
      <c r="Y22" s="58">
        <v>259</v>
      </c>
      <c r="Z22" s="58">
        <v>364</v>
      </c>
    </row>
    <row r="23" spans="2:26" ht="12.75">
      <c r="B23" s="61" t="s">
        <v>149</v>
      </c>
      <c r="C23" s="58"/>
      <c r="D23" s="58"/>
      <c r="E23" s="58"/>
      <c r="F23" s="58"/>
      <c r="G23" s="58"/>
      <c r="H23" s="49">
        <v>0</v>
      </c>
      <c r="I23" s="49">
        <v>0</v>
      </c>
      <c r="J23" s="49">
        <v>0</v>
      </c>
      <c r="K23" s="58"/>
      <c r="L23" s="58">
        <v>0</v>
      </c>
      <c r="M23" s="58">
        <v>0</v>
      </c>
      <c r="N23" s="58">
        <v>0</v>
      </c>
      <c r="O23" s="58">
        <v>0</v>
      </c>
      <c r="P23" s="58">
        <v>1</v>
      </c>
      <c r="Q23" s="58">
        <v>3</v>
      </c>
      <c r="R23" s="58">
        <v>4</v>
      </c>
      <c r="S23" s="58">
        <v>23</v>
      </c>
      <c r="T23" s="58">
        <v>33</v>
      </c>
      <c r="U23" s="58">
        <v>30</v>
      </c>
      <c r="V23" s="58">
        <v>148</v>
      </c>
      <c r="W23" s="58"/>
      <c r="X23" s="58">
        <v>4</v>
      </c>
      <c r="Y23" s="58">
        <v>4</v>
      </c>
      <c r="Z23" s="58">
        <v>12</v>
      </c>
    </row>
    <row r="24" spans="2:26" ht="12.75">
      <c r="B24" s="61" t="s">
        <v>143</v>
      </c>
      <c r="C24" s="58">
        <v>709.3</v>
      </c>
      <c r="D24" s="58">
        <v>575</v>
      </c>
      <c r="E24" s="58">
        <v>472</v>
      </c>
      <c r="F24" s="58">
        <v>430</v>
      </c>
      <c r="G24" s="58">
        <v>567</v>
      </c>
      <c r="H24" s="58">
        <v>192</v>
      </c>
      <c r="I24" s="58">
        <v>224</v>
      </c>
      <c r="J24" s="58">
        <v>201</v>
      </c>
      <c r="K24" s="58">
        <v>307</v>
      </c>
      <c r="L24" s="58">
        <v>259</v>
      </c>
      <c r="M24" s="58">
        <v>341</v>
      </c>
      <c r="N24" s="58">
        <v>179</v>
      </c>
      <c r="O24" s="58">
        <v>105</v>
      </c>
      <c r="P24" s="58">
        <v>187</v>
      </c>
      <c r="Q24" s="58">
        <v>198</v>
      </c>
      <c r="R24" s="58">
        <v>76</v>
      </c>
      <c r="S24" s="58">
        <v>286</v>
      </c>
      <c r="T24" s="58">
        <v>514</v>
      </c>
      <c r="U24" s="58">
        <v>316</v>
      </c>
      <c r="V24" s="58">
        <v>375</v>
      </c>
      <c r="W24" s="58">
        <v>78</v>
      </c>
      <c r="X24" s="58">
        <v>57</v>
      </c>
      <c r="Y24" s="58">
        <v>138</v>
      </c>
      <c r="Z24" s="58">
        <v>23</v>
      </c>
    </row>
    <row r="25" spans="2:26" ht="12.75">
      <c r="B25" s="61" t="s">
        <v>144</v>
      </c>
      <c r="C25" s="58">
        <v>6238.8</v>
      </c>
      <c r="D25" s="58">
        <v>4791</v>
      </c>
      <c r="E25" s="58">
        <v>5435</v>
      </c>
      <c r="F25" s="58">
        <v>4783</v>
      </c>
      <c r="G25" s="58">
        <v>2958</v>
      </c>
      <c r="H25" s="58">
        <v>3823</v>
      </c>
      <c r="I25" s="58">
        <v>3656</v>
      </c>
      <c r="J25" s="58">
        <v>3679</v>
      </c>
      <c r="K25" s="58">
        <v>2827</v>
      </c>
      <c r="L25" s="58">
        <v>1898</v>
      </c>
      <c r="M25" s="58">
        <v>2659</v>
      </c>
      <c r="N25" s="58">
        <v>3079</v>
      </c>
      <c r="O25" s="58">
        <v>1948</v>
      </c>
      <c r="P25" s="58">
        <v>1105</v>
      </c>
      <c r="Q25" s="58">
        <v>1369</v>
      </c>
      <c r="R25" s="58">
        <v>2165</v>
      </c>
      <c r="S25" s="58">
        <v>1505</v>
      </c>
      <c r="T25" s="58">
        <v>1031</v>
      </c>
      <c r="U25" s="58">
        <v>1034</v>
      </c>
      <c r="V25" s="58">
        <v>1500</v>
      </c>
      <c r="W25" s="58">
        <v>1373</v>
      </c>
      <c r="X25" s="58">
        <v>1806</v>
      </c>
      <c r="Y25" s="58">
        <v>2094</v>
      </c>
      <c r="Z25" s="58">
        <v>1892</v>
      </c>
    </row>
    <row r="26" spans="2:26" ht="12.75">
      <c r="B26" s="61"/>
      <c r="C26" s="80"/>
      <c r="D26" s="80"/>
      <c r="E26" s="80"/>
      <c r="F26" s="80"/>
      <c r="G26" s="80"/>
      <c r="H26" s="80"/>
      <c r="I26" s="80"/>
      <c r="J26" s="80"/>
      <c r="K26" s="80"/>
      <c r="L26" s="80"/>
      <c r="M26" s="80"/>
      <c r="N26" s="80"/>
      <c r="O26" s="80"/>
      <c r="P26" s="80"/>
      <c r="Q26" s="80"/>
      <c r="R26" s="80"/>
      <c r="S26" s="80"/>
      <c r="T26" s="80"/>
      <c r="U26" s="80"/>
      <c r="V26" s="80"/>
      <c r="W26" s="80"/>
      <c r="X26" s="80"/>
      <c r="Y26" s="80"/>
      <c r="Z26" s="80"/>
    </row>
    <row r="27" spans="2:26" ht="12.75">
      <c r="B27" s="61" t="s">
        <v>145</v>
      </c>
      <c r="C27" s="58">
        <v>163.9</v>
      </c>
      <c r="D27" s="58">
        <v>162</v>
      </c>
      <c r="E27" s="58">
        <v>146</v>
      </c>
      <c r="F27" s="58">
        <v>145</v>
      </c>
      <c r="G27" s="58">
        <v>147</v>
      </c>
      <c r="H27" s="58">
        <v>136</v>
      </c>
      <c r="I27" s="58">
        <v>8</v>
      </c>
      <c r="J27" s="58">
        <v>6</v>
      </c>
      <c r="K27" s="58">
        <v>88</v>
      </c>
      <c r="L27" s="58">
        <v>104</v>
      </c>
      <c r="M27" s="58">
        <v>166</v>
      </c>
      <c r="N27" s="58">
        <v>109</v>
      </c>
      <c r="O27" s="58">
        <v>108</v>
      </c>
      <c r="P27" s="58">
        <v>8</v>
      </c>
      <c r="Q27" s="58">
        <v>7</v>
      </c>
      <c r="R27" s="58">
        <v>6</v>
      </c>
      <c r="S27" s="58">
        <v>8</v>
      </c>
      <c r="T27" s="58">
        <v>9</v>
      </c>
      <c r="U27" s="58">
        <v>4</v>
      </c>
      <c r="V27" s="58">
        <v>5</v>
      </c>
      <c r="W27" s="58">
        <v>4</v>
      </c>
      <c r="X27" s="58">
        <v>3</v>
      </c>
      <c r="Y27" s="58">
        <v>2</v>
      </c>
      <c r="Z27" s="58">
        <v>2</v>
      </c>
    </row>
    <row r="28" spans="2:26" ht="12.75">
      <c r="B28" s="61"/>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2:26" ht="12.75">
      <c r="B29" s="77" t="s">
        <v>146</v>
      </c>
      <c r="C29" s="54">
        <v>12866</v>
      </c>
      <c r="D29" s="54">
        <v>12144</v>
      </c>
      <c r="E29" s="54">
        <v>11546</v>
      </c>
      <c r="F29" s="54">
        <v>11977</v>
      </c>
      <c r="G29" s="54">
        <v>11234</v>
      </c>
      <c r="H29" s="54">
        <v>11641</v>
      </c>
      <c r="I29" s="54">
        <v>10377</v>
      </c>
      <c r="J29" s="54">
        <v>10572</v>
      </c>
      <c r="K29" s="54">
        <v>10905</v>
      </c>
      <c r="L29" s="54">
        <v>9878</v>
      </c>
      <c r="M29" s="54">
        <v>9793</v>
      </c>
      <c r="N29" s="54">
        <v>11222</v>
      </c>
      <c r="O29" s="54">
        <v>10833</v>
      </c>
      <c r="P29" s="54">
        <v>7645</v>
      </c>
      <c r="Q29" s="54">
        <v>7120</v>
      </c>
      <c r="R29" s="54">
        <v>8121</v>
      </c>
      <c r="S29" s="54">
        <v>7529</v>
      </c>
      <c r="T29" s="54">
        <v>7486</v>
      </c>
      <c r="U29" s="54">
        <v>5980</v>
      </c>
      <c r="V29" s="54">
        <v>7152</v>
      </c>
      <c r="W29" s="54">
        <v>6883</v>
      </c>
      <c r="X29" s="54">
        <v>6082</v>
      </c>
      <c r="Y29" s="54">
        <v>6468</v>
      </c>
      <c r="Z29" s="54">
        <v>6698</v>
      </c>
    </row>
    <row r="30" spans="2:26" ht="12.75">
      <c r="B30" s="81" t="s">
        <v>147</v>
      </c>
      <c r="C30" s="82"/>
      <c r="D30" s="82"/>
      <c r="E30" s="82"/>
      <c r="F30" s="82"/>
      <c r="G30" s="82"/>
      <c r="H30" s="82"/>
      <c r="I30" s="82"/>
      <c r="J30" s="82"/>
      <c r="K30" s="82"/>
      <c r="L30" s="82"/>
      <c r="M30" s="82"/>
      <c r="N30" s="82"/>
      <c r="O30" s="82"/>
      <c r="P30" s="82"/>
      <c r="Q30" s="82"/>
      <c r="R30" s="82"/>
      <c r="S30" s="82"/>
      <c r="T30" s="82"/>
      <c r="U30" s="82"/>
      <c r="V30" s="82"/>
      <c r="W30" s="82"/>
      <c r="X30" s="82"/>
      <c r="Y30" s="82"/>
      <c r="Z30" s="82"/>
    </row>
    <row r="31" spans="2:26" ht="13.5" thickBot="1">
      <c r="B31" s="83" t="s">
        <v>148</v>
      </c>
      <c r="C31" s="84">
        <v>49825</v>
      </c>
      <c r="D31" s="84">
        <v>48739</v>
      </c>
      <c r="E31" s="84">
        <v>48428</v>
      </c>
      <c r="F31" s="84">
        <v>49509</v>
      </c>
      <c r="G31" s="84">
        <v>48926</v>
      </c>
      <c r="H31" s="84">
        <v>48642</v>
      </c>
      <c r="I31" s="84">
        <v>47197</v>
      </c>
      <c r="J31" s="84">
        <v>46788</v>
      </c>
      <c r="K31" s="84">
        <v>48384</v>
      </c>
      <c r="L31" s="84">
        <v>46909</v>
      </c>
      <c r="M31" s="84">
        <v>46931</v>
      </c>
      <c r="N31" s="84">
        <v>48639</v>
      </c>
      <c r="O31" s="84">
        <v>47917</v>
      </c>
      <c r="P31" s="84">
        <v>43214</v>
      </c>
      <c r="Q31" s="84">
        <v>42181</v>
      </c>
      <c r="R31" s="84">
        <v>42292</v>
      </c>
      <c r="S31" s="84">
        <v>37964</v>
      </c>
      <c r="T31" s="84">
        <v>36940</v>
      </c>
      <c r="U31" s="84">
        <v>34338</v>
      </c>
      <c r="V31" s="84">
        <v>34927</v>
      </c>
      <c r="W31" s="84">
        <v>34316</v>
      </c>
      <c r="X31" s="84">
        <v>31985</v>
      </c>
      <c r="Y31" s="84">
        <v>31984</v>
      </c>
      <c r="Z31" s="84">
        <v>31579</v>
      </c>
    </row>
    <row r="32" spans="2:26" ht="13.5" thickTop="1">
      <c r="B32" s="78"/>
      <c r="C32" s="79"/>
      <c r="D32" s="79"/>
      <c r="E32" s="79"/>
      <c r="F32" s="79"/>
      <c r="G32" s="79"/>
      <c r="H32" s="79"/>
      <c r="I32" s="79"/>
      <c r="J32" s="79"/>
      <c r="K32" s="79"/>
      <c r="L32" s="79"/>
      <c r="M32" s="79"/>
      <c r="N32" s="79"/>
      <c r="O32" s="79"/>
      <c r="P32" s="79"/>
      <c r="Q32" s="79"/>
      <c r="R32" s="79"/>
      <c r="S32" s="79"/>
      <c r="T32" s="79"/>
      <c r="U32" s="79"/>
      <c r="V32" s="79"/>
      <c r="W32" s="79"/>
      <c r="X32" s="79"/>
      <c r="Y32" s="79"/>
      <c r="Z32" s="79"/>
    </row>
    <row r="33" spans="2:26" ht="12.75">
      <c r="B33" s="78"/>
      <c r="C33" s="79"/>
      <c r="D33" s="79"/>
      <c r="E33" s="79"/>
      <c r="F33" s="79"/>
      <c r="G33" s="79"/>
      <c r="H33" s="79"/>
      <c r="I33" s="79"/>
      <c r="J33" s="79"/>
      <c r="K33" s="79"/>
      <c r="L33" s="79"/>
      <c r="M33" s="79"/>
      <c r="N33" s="79"/>
      <c r="O33" s="79"/>
      <c r="P33" s="79"/>
      <c r="Q33" s="79"/>
      <c r="R33" s="79"/>
      <c r="S33" s="79"/>
      <c r="T33" s="79"/>
      <c r="U33" s="79"/>
      <c r="V33" s="79"/>
      <c r="W33" s="79"/>
      <c r="X33" s="79"/>
      <c r="Y33" s="79"/>
      <c r="Z33" s="79"/>
    </row>
    <row r="34" spans="2:26" ht="21.75" customHeight="1">
      <c r="B34" s="73" t="s">
        <v>155</v>
      </c>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2:26" ht="12.75">
      <c r="B35" s="73" t="s">
        <v>156</v>
      </c>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2:26" ht="12.75">
      <c r="B36" s="61" t="s">
        <v>157</v>
      </c>
      <c r="C36" s="58">
        <v>5900</v>
      </c>
      <c r="D36" s="58">
        <v>5900</v>
      </c>
      <c r="E36" s="58">
        <v>5900</v>
      </c>
      <c r="F36" s="58">
        <v>5900</v>
      </c>
      <c r="G36" s="58">
        <v>5900</v>
      </c>
      <c r="H36" s="58">
        <v>5900</v>
      </c>
      <c r="I36" s="58">
        <v>5900</v>
      </c>
      <c r="J36" s="58">
        <v>5900</v>
      </c>
      <c r="K36" s="58">
        <v>5900</v>
      </c>
      <c r="L36" s="58">
        <v>5900</v>
      </c>
      <c r="M36" s="58">
        <v>5900</v>
      </c>
      <c r="N36" s="58">
        <v>5900</v>
      </c>
      <c r="O36" s="58">
        <v>5900</v>
      </c>
      <c r="P36" s="58">
        <v>5900</v>
      </c>
      <c r="Q36" s="58">
        <v>5900</v>
      </c>
      <c r="R36" s="58">
        <v>5900</v>
      </c>
      <c r="S36" s="58">
        <v>5900</v>
      </c>
      <c r="T36" s="58">
        <v>5900</v>
      </c>
      <c r="U36" s="58">
        <v>5900</v>
      </c>
      <c r="V36" s="58">
        <v>5900</v>
      </c>
      <c r="W36" s="58">
        <v>5900</v>
      </c>
      <c r="X36" s="58">
        <v>5900</v>
      </c>
      <c r="Y36" s="58">
        <v>5900</v>
      </c>
      <c r="Z36" s="58">
        <v>5900</v>
      </c>
    </row>
    <row r="37" spans="2:26" ht="12.75">
      <c r="B37" s="61" t="s">
        <v>161</v>
      </c>
      <c r="C37" s="58"/>
      <c r="D37" s="58"/>
      <c r="E37" s="58"/>
      <c r="F37" s="58"/>
      <c r="G37" s="58"/>
      <c r="K37" s="58"/>
      <c r="M37" s="58"/>
      <c r="N37" s="58"/>
      <c r="O37" s="58"/>
      <c r="P37" s="58">
        <v>-26</v>
      </c>
      <c r="Q37" s="58">
        <v>-11</v>
      </c>
      <c r="R37" s="58">
        <v>-41</v>
      </c>
      <c r="S37" s="58">
        <v>-23</v>
      </c>
      <c r="T37" s="58">
        <v>-22</v>
      </c>
      <c r="U37" s="58">
        <v>-71</v>
      </c>
      <c r="V37" s="58">
        <v>-63</v>
      </c>
      <c r="W37" s="58">
        <v>-57</v>
      </c>
      <c r="X37" s="58">
        <v>-62</v>
      </c>
      <c r="Y37" s="58">
        <v>-33</v>
      </c>
      <c r="Z37" s="58">
        <v>-65</v>
      </c>
    </row>
    <row r="38" spans="2:26" ht="12.75">
      <c r="B38" s="181" t="s">
        <v>158</v>
      </c>
      <c r="C38" s="58">
        <v>1740</v>
      </c>
      <c r="D38" s="58">
        <v>1740</v>
      </c>
      <c r="E38" s="58">
        <v>1740</v>
      </c>
      <c r="F38" s="58">
        <v>1740</v>
      </c>
      <c r="G38" s="58">
        <v>1740</v>
      </c>
      <c r="H38" s="58">
        <v>1740</v>
      </c>
      <c r="I38" s="58">
        <v>1740</v>
      </c>
      <c r="J38" s="58">
        <v>1740</v>
      </c>
      <c r="K38" s="58">
        <v>1740</v>
      </c>
      <c r="L38" s="58">
        <v>1740</v>
      </c>
      <c r="M38" s="58">
        <v>1740</v>
      </c>
      <c r="N38" s="58">
        <v>1740</v>
      </c>
      <c r="O38" s="58">
        <v>1740</v>
      </c>
      <c r="P38" s="58">
        <v>1740</v>
      </c>
      <c r="Q38" s="58">
        <v>1740</v>
      </c>
      <c r="R38" s="58">
        <v>1740</v>
      </c>
      <c r="S38" s="58">
        <v>1740</v>
      </c>
      <c r="T38" s="58">
        <v>1740</v>
      </c>
      <c r="U38" s="58">
        <v>1740</v>
      </c>
      <c r="V38" s="58">
        <v>1740</v>
      </c>
      <c r="W38" s="58">
        <v>1740</v>
      </c>
      <c r="X38" s="58">
        <v>1740</v>
      </c>
      <c r="Y38" s="58">
        <v>1740</v>
      </c>
      <c r="Z38" s="58">
        <v>1740</v>
      </c>
    </row>
    <row r="39" spans="2:26" ht="12.75">
      <c r="B39" s="61" t="s">
        <v>162</v>
      </c>
      <c r="C39" s="58"/>
      <c r="D39" s="58"/>
      <c r="E39" s="58"/>
      <c r="F39" s="58"/>
      <c r="G39" s="58"/>
      <c r="K39" s="58"/>
      <c r="M39" s="58"/>
      <c r="N39" s="58"/>
      <c r="O39" s="58"/>
      <c r="P39" s="58">
        <v>15984</v>
      </c>
      <c r="Q39" s="58">
        <v>16012</v>
      </c>
      <c r="R39" s="58">
        <v>13974</v>
      </c>
      <c r="S39" s="58">
        <v>14149</v>
      </c>
      <c r="T39" s="58">
        <v>14283</v>
      </c>
      <c r="U39" s="58">
        <v>14178</v>
      </c>
      <c r="V39" s="58">
        <v>12481</v>
      </c>
      <c r="W39" s="58">
        <v>12268</v>
      </c>
      <c r="X39" s="58">
        <v>12188</v>
      </c>
      <c r="Y39" s="58">
        <v>12236</v>
      </c>
      <c r="Z39" s="58">
        <v>11465</v>
      </c>
    </row>
    <row r="40" spans="2:26" ht="12.75">
      <c r="B40" s="61" t="s">
        <v>159</v>
      </c>
      <c r="C40" s="58">
        <v>-636</v>
      </c>
      <c r="D40" s="58">
        <v>-383</v>
      </c>
      <c r="E40" s="58">
        <v>-66</v>
      </c>
      <c r="F40" s="58">
        <v>-152</v>
      </c>
      <c r="G40" s="58">
        <v>-270</v>
      </c>
      <c r="H40" s="58">
        <v>-64</v>
      </c>
      <c r="I40" s="58">
        <v>-256</v>
      </c>
      <c r="J40" s="58">
        <v>-186</v>
      </c>
      <c r="K40" s="58">
        <v>-49</v>
      </c>
      <c r="L40" s="58">
        <v>-122</v>
      </c>
      <c r="M40" s="58">
        <v>-22</v>
      </c>
      <c r="N40" s="58">
        <v>-8</v>
      </c>
      <c r="O40" s="58">
        <v>-90</v>
      </c>
      <c r="P40" s="58"/>
      <c r="Q40" s="58"/>
      <c r="R40" s="58"/>
      <c r="S40" s="85"/>
      <c r="T40" s="85"/>
      <c r="U40" s="85"/>
      <c r="V40" s="85"/>
      <c r="W40" s="85"/>
      <c r="X40" s="85"/>
      <c r="Y40" s="85"/>
      <c r="Z40" s="85"/>
    </row>
    <row r="41" spans="2:26" ht="12.75">
      <c r="B41" s="86" t="s">
        <v>160</v>
      </c>
      <c r="C41" s="87">
        <v>23732.9</v>
      </c>
      <c r="D41" s="87">
        <v>23754</v>
      </c>
      <c r="E41" s="87">
        <v>23478</v>
      </c>
      <c r="F41" s="87">
        <v>24037</v>
      </c>
      <c r="G41" s="87">
        <v>22794</v>
      </c>
      <c r="H41" s="87">
        <v>22105</v>
      </c>
      <c r="I41" s="87">
        <v>21490</v>
      </c>
      <c r="J41" s="87">
        <v>22037</v>
      </c>
      <c r="K41" s="87">
        <v>20856</v>
      </c>
      <c r="L41" s="87">
        <v>21014</v>
      </c>
      <c r="M41" s="87">
        <v>20360</v>
      </c>
      <c r="N41" s="87">
        <v>20774</v>
      </c>
      <c r="O41" s="87">
        <v>19693</v>
      </c>
      <c r="P41" s="87">
        <v>743</v>
      </c>
      <c r="Q41" s="87">
        <v>751</v>
      </c>
      <c r="R41" s="87">
        <v>3020</v>
      </c>
      <c r="S41" s="87">
        <v>2723</v>
      </c>
      <c r="T41" s="87">
        <v>2455</v>
      </c>
      <c r="U41" s="87">
        <v>2136</v>
      </c>
      <c r="V41" s="87">
        <v>4689</v>
      </c>
      <c r="W41" s="87">
        <v>3655</v>
      </c>
      <c r="X41" s="87">
        <v>2534</v>
      </c>
      <c r="Y41" s="87">
        <v>2190</v>
      </c>
      <c r="Z41" s="87">
        <v>3334</v>
      </c>
    </row>
    <row r="42" spans="2:26" ht="12.75">
      <c r="B42" s="78" t="s">
        <v>152</v>
      </c>
      <c r="C42" s="79">
        <v>30736.5</v>
      </c>
      <c r="D42" s="79">
        <v>31011</v>
      </c>
      <c r="E42" s="79">
        <v>31052</v>
      </c>
      <c r="F42" s="79">
        <v>31525</v>
      </c>
      <c r="G42" s="79">
        <v>30164</v>
      </c>
      <c r="H42" s="79">
        <v>29681</v>
      </c>
      <c r="I42" s="79">
        <v>28874</v>
      </c>
      <c r="J42" s="79">
        <v>29491</v>
      </c>
      <c r="K42" s="79">
        <v>28447</v>
      </c>
      <c r="L42" s="79">
        <v>28532</v>
      </c>
      <c r="M42" s="79">
        <v>27978</v>
      </c>
      <c r="N42" s="79">
        <v>28406</v>
      </c>
      <c r="O42" s="79">
        <v>27243</v>
      </c>
      <c r="P42" s="79">
        <v>24342</v>
      </c>
      <c r="Q42" s="79">
        <v>24391</v>
      </c>
      <c r="R42" s="79">
        <v>24593</v>
      </c>
      <c r="S42" s="79">
        <v>24490</v>
      </c>
      <c r="T42" s="79">
        <v>24356</v>
      </c>
      <c r="U42" s="79">
        <v>23882</v>
      </c>
      <c r="V42" s="79">
        <v>24747</v>
      </c>
      <c r="W42" s="79">
        <v>23506</v>
      </c>
      <c r="X42" s="79">
        <v>22300</v>
      </c>
      <c r="Y42" s="79">
        <v>22033</v>
      </c>
      <c r="Z42" s="79">
        <v>22374</v>
      </c>
    </row>
    <row r="43" spans="2:26" ht="12.75">
      <c r="B43" s="88" t="s">
        <v>153</v>
      </c>
      <c r="C43" s="58">
        <v>4.7</v>
      </c>
      <c r="D43" s="58">
        <v>5</v>
      </c>
      <c r="E43" s="58">
        <v>4</v>
      </c>
      <c r="F43" s="58">
        <v>6</v>
      </c>
      <c r="G43" s="58">
        <v>5</v>
      </c>
      <c r="H43" s="58">
        <v>8</v>
      </c>
      <c r="I43" s="58">
        <v>7</v>
      </c>
      <c r="J43" s="58">
        <v>5</v>
      </c>
      <c r="K43" s="58">
        <v>6</v>
      </c>
      <c r="L43" s="58">
        <v>7</v>
      </c>
      <c r="M43" s="58">
        <v>7</v>
      </c>
      <c r="N43" s="58">
        <v>5</v>
      </c>
      <c r="O43" s="58">
        <v>4</v>
      </c>
      <c r="P43" s="58">
        <v>4</v>
      </c>
      <c r="Q43" s="58">
        <v>7</v>
      </c>
      <c r="R43" s="58">
        <v>12</v>
      </c>
      <c r="S43" s="58">
        <v>7</v>
      </c>
      <c r="T43" s="58">
        <v>10</v>
      </c>
      <c r="U43" s="58">
        <v>10</v>
      </c>
      <c r="V43" s="58">
        <v>15</v>
      </c>
      <c r="W43" s="58">
        <v>13</v>
      </c>
      <c r="X43" s="58">
        <v>13</v>
      </c>
      <c r="Y43" s="58">
        <v>12</v>
      </c>
      <c r="Z43" s="58">
        <v>11</v>
      </c>
    </row>
    <row r="44" spans="2:26" ht="12.75">
      <c r="B44" s="78"/>
      <c r="C44" s="79"/>
      <c r="D44" s="79"/>
      <c r="E44" s="79"/>
      <c r="F44" s="79"/>
      <c r="G44" s="79"/>
      <c r="H44" s="79"/>
      <c r="I44" s="79"/>
      <c r="J44" s="79"/>
      <c r="K44" s="79"/>
      <c r="L44" s="79"/>
      <c r="M44" s="79"/>
      <c r="N44" s="79"/>
      <c r="O44" s="79"/>
      <c r="P44" s="79"/>
      <c r="Q44" s="79"/>
      <c r="R44" s="79"/>
      <c r="S44" s="79"/>
      <c r="T44" s="79"/>
      <c r="U44" s="79"/>
      <c r="V44" s="79"/>
      <c r="W44" s="79"/>
      <c r="X44" s="79"/>
      <c r="Y44" s="79"/>
      <c r="Z44" s="79"/>
    </row>
    <row r="45" spans="2:26" ht="12.75">
      <c r="B45" s="77" t="s">
        <v>154</v>
      </c>
      <c r="C45" s="54">
        <v>30741</v>
      </c>
      <c r="D45" s="54">
        <v>31016</v>
      </c>
      <c r="E45" s="54">
        <v>31056</v>
      </c>
      <c r="F45" s="54">
        <v>31531</v>
      </c>
      <c r="G45" s="54">
        <v>30169</v>
      </c>
      <c r="H45" s="54">
        <v>29689</v>
      </c>
      <c r="I45" s="54">
        <v>28881</v>
      </c>
      <c r="J45" s="54">
        <v>29496</v>
      </c>
      <c r="K45" s="54">
        <v>28453</v>
      </c>
      <c r="L45" s="54">
        <v>28539</v>
      </c>
      <c r="M45" s="54">
        <v>27985</v>
      </c>
      <c r="N45" s="54">
        <v>28411</v>
      </c>
      <c r="O45" s="54">
        <v>27247</v>
      </c>
      <c r="P45" s="54">
        <v>24346</v>
      </c>
      <c r="Q45" s="54">
        <v>24398</v>
      </c>
      <c r="R45" s="54">
        <v>24605</v>
      </c>
      <c r="S45" s="54">
        <v>24497</v>
      </c>
      <c r="T45" s="54">
        <v>24366</v>
      </c>
      <c r="U45" s="54">
        <v>23892</v>
      </c>
      <c r="V45" s="54">
        <v>24762</v>
      </c>
      <c r="W45" s="54">
        <v>23519</v>
      </c>
      <c r="X45" s="54">
        <v>22313</v>
      </c>
      <c r="Y45" s="54">
        <v>22045</v>
      </c>
      <c r="Z45" s="54">
        <v>22385</v>
      </c>
    </row>
    <row r="46" spans="2:26" ht="12.75">
      <c r="B46" s="61"/>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2:26" ht="12.75">
      <c r="B47" s="73" t="s">
        <v>163</v>
      </c>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2:26" ht="12.75">
      <c r="B48" s="61" t="s">
        <v>164</v>
      </c>
      <c r="C48" s="58">
        <v>5799</v>
      </c>
      <c r="D48" s="58">
        <v>5914</v>
      </c>
      <c r="E48" s="58">
        <v>4800</v>
      </c>
      <c r="F48" s="58">
        <v>5009</v>
      </c>
      <c r="G48" s="58">
        <v>5069</v>
      </c>
      <c r="H48" s="58">
        <v>5145</v>
      </c>
      <c r="I48" s="58">
        <v>5341</v>
      </c>
      <c r="J48" s="58">
        <v>5358</v>
      </c>
      <c r="K48" s="58">
        <v>5385</v>
      </c>
      <c r="L48" s="58">
        <v>5637</v>
      </c>
      <c r="M48" s="58">
        <v>5734</v>
      </c>
      <c r="N48" s="58">
        <v>5621</v>
      </c>
      <c r="O48" s="58">
        <v>5509</v>
      </c>
      <c r="P48" s="58">
        <v>5679</v>
      </c>
      <c r="Q48" s="58">
        <v>5819</v>
      </c>
      <c r="R48" s="58">
        <v>3364</v>
      </c>
      <c r="S48" s="58">
        <v>1382</v>
      </c>
      <c r="T48" s="58">
        <v>1422</v>
      </c>
      <c r="U48" s="58">
        <v>1196</v>
      </c>
      <c r="V48" s="58">
        <v>1089</v>
      </c>
      <c r="W48" s="58">
        <v>970</v>
      </c>
      <c r="X48" s="58">
        <v>497</v>
      </c>
      <c r="Y48" s="58">
        <v>68</v>
      </c>
      <c r="Z48" s="58">
        <v>56</v>
      </c>
    </row>
    <row r="49" spans="2:26" ht="12.75">
      <c r="B49" s="61" t="s">
        <v>165</v>
      </c>
      <c r="C49" s="58">
        <v>564.7</v>
      </c>
      <c r="D49" s="58">
        <v>534</v>
      </c>
      <c r="E49" s="58">
        <v>532</v>
      </c>
      <c r="F49" s="58">
        <v>604</v>
      </c>
      <c r="G49" s="58">
        <v>604</v>
      </c>
      <c r="H49" s="58">
        <v>556</v>
      </c>
      <c r="I49" s="58">
        <v>555</v>
      </c>
      <c r="J49" s="58">
        <v>504</v>
      </c>
      <c r="K49" s="58">
        <v>502</v>
      </c>
      <c r="L49" s="58">
        <v>367</v>
      </c>
      <c r="M49" s="58">
        <v>390</v>
      </c>
      <c r="N49" s="58">
        <v>381</v>
      </c>
      <c r="O49" s="58">
        <v>319</v>
      </c>
      <c r="P49" s="58"/>
      <c r="Q49" s="58"/>
      <c r="R49" s="58"/>
      <c r="S49" s="85"/>
      <c r="T49" s="85"/>
      <c r="U49" s="85"/>
      <c r="V49" s="85"/>
      <c r="W49" s="85"/>
      <c r="X49" s="85"/>
      <c r="Y49" s="85"/>
      <c r="Z49" s="85"/>
    </row>
    <row r="50" spans="2:26" ht="12.75">
      <c r="B50" s="61" t="s">
        <v>166</v>
      </c>
      <c r="C50" s="58">
        <v>1728</v>
      </c>
      <c r="D50" s="58">
        <v>1536</v>
      </c>
      <c r="E50" s="58">
        <v>1544</v>
      </c>
      <c r="F50" s="58">
        <v>1803</v>
      </c>
      <c r="G50" s="58">
        <v>1803</v>
      </c>
      <c r="H50" s="58">
        <v>1579</v>
      </c>
      <c r="I50" s="58">
        <v>1569</v>
      </c>
      <c r="J50" s="58">
        <v>1433</v>
      </c>
      <c r="K50" s="58">
        <v>1405</v>
      </c>
      <c r="L50" s="58">
        <v>1717</v>
      </c>
      <c r="M50" s="58">
        <v>1708</v>
      </c>
      <c r="N50" s="58">
        <v>1810</v>
      </c>
      <c r="O50" s="58">
        <v>1792</v>
      </c>
      <c r="P50" s="58">
        <v>1880</v>
      </c>
      <c r="Q50" s="58">
        <v>1884</v>
      </c>
      <c r="R50" s="58">
        <v>1741</v>
      </c>
      <c r="S50" s="58">
        <v>1626</v>
      </c>
      <c r="T50" s="58">
        <v>1582</v>
      </c>
      <c r="U50" s="58">
        <v>1572</v>
      </c>
      <c r="V50" s="58">
        <v>1503</v>
      </c>
      <c r="W50" s="58">
        <v>1501</v>
      </c>
      <c r="X50" s="58">
        <v>1378</v>
      </c>
      <c r="Y50" s="58">
        <v>1362</v>
      </c>
      <c r="Z50" s="58">
        <v>1323</v>
      </c>
    </row>
    <row r="51" spans="2:26" ht="12.75">
      <c r="B51" s="61" t="s">
        <v>167</v>
      </c>
      <c r="C51" s="58">
        <v>1511</v>
      </c>
      <c r="D51" s="58">
        <v>1550</v>
      </c>
      <c r="E51" s="58">
        <v>1559</v>
      </c>
      <c r="F51" s="58">
        <v>1575</v>
      </c>
      <c r="G51" s="58">
        <v>1581</v>
      </c>
      <c r="H51" s="58">
        <v>1573</v>
      </c>
      <c r="I51" s="58">
        <v>1577</v>
      </c>
      <c r="J51" s="58">
        <v>1525</v>
      </c>
      <c r="K51" s="58">
        <v>1533</v>
      </c>
      <c r="L51" s="58">
        <v>1412</v>
      </c>
      <c r="M51" s="58">
        <v>1455</v>
      </c>
      <c r="N51" s="58">
        <v>1462</v>
      </c>
      <c r="O51" s="58">
        <v>1448</v>
      </c>
      <c r="P51" s="58">
        <v>1364</v>
      </c>
      <c r="Q51" s="58">
        <v>1205</v>
      </c>
      <c r="R51" s="58">
        <v>1177</v>
      </c>
      <c r="S51" s="58">
        <v>1160</v>
      </c>
      <c r="T51" s="58">
        <v>1127</v>
      </c>
      <c r="U51" s="58">
        <v>1098</v>
      </c>
      <c r="V51" s="58">
        <v>1058</v>
      </c>
      <c r="W51" s="58">
        <v>1089</v>
      </c>
      <c r="X51" s="58">
        <v>1084</v>
      </c>
      <c r="Y51" s="58">
        <v>1075</v>
      </c>
      <c r="Z51" s="58">
        <v>1121</v>
      </c>
    </row>
    <row r="52" spans="2:26" ht="12.75">
      <c r="B52" s="88" t="s">
        <v>168</v>
      </c>
      <c r="C52" s="58">
        <v>3090</v>
      </c>
      <c r="D52" s="58">
        <v>3102</v>
      </c>
      <c r="E52" s="58">
        <v>3133</v>
      </c>
      <c r="F52" s="58">
        <v>3197</v>
      </c>
      <c r="G52" s="58">
        <v>3250</v>
      </c>
      <c r="H52" s="58">
        <v>3244</v>
      </c>
      <c r="I52" s="58">
        <v>3158</v>
      </c>
      <c r="J52" s="58">
        <v>1992</v>
      </c>
      <c r="K52" s="58">
        <v>3210</v>
      </c>
      <c r="L52" s="58">
        <v>1991</v>
      </c>
      <c r="M52" s="58">
        <v>2038</v>
      </c>
      <c r="N52" s="58">
        <v>1985</v>
      </c>
      <c r="O52" s="58">
        <v>1936</v>
      </c>
      <c r="P52" s="58">
        <v>1790</v>
      </c>
      <c r="Q52" s="58">
        <v>1798</v>
      </c>
      <c r="R52" s="58">
        <v>1777</v>
      </c>
      <c r="S52" s="58">
        <v>1433</v>
      </c>
      <c r="T52" s="58">
        <v>1445</v>
      </c>
      <c r="U52" s="58">
        <v>1412</v>
      </c>
      <c r="V52" s="58">
        <v>1426</v>
      </c>
      <c r="W52" s="58">
        <v>1392</v>
      </c>
      <c r="X52" s="58">
        <v>1252</v>
      </c>
      <c r="Y52" s="58">
        <v>1267</v>
      </c>
      <c r="Z52" s="58">
        <v>1270</v>
      </c>
    </row>
    <row r="53" spans="2:26" ht="12.75">
      <c r="B53" s="88" t="s">
        <v>169</v>
      </c>
      <c r="C53" s="58">
        <v>101.5</v>
      </c>
      <c r="D53" s="58">
        <v>78</v>
      </c>
      <c r="E53" s="58">
        <v>62</v>
      </c>
      <c r="F53" s="58">
        <v>57</v>
      </c>
      <c r="G53" s="58">
        <v>77</v>
      </c>
      <c r="H53" s="58">
        <v>69</v>
      </c>
      <c r="I53" s="58">
        <v>68</v>
      </c>
      <c r="J53" s="58">
        <v>58</v>
      </c>
      <c r="K53" s="58">
        <v>58</v>
      </c>
      <c r="L53" s="58">
        <v>51</v>
      </c>
      <c r="M53" s="58">
        <v>55</v>
      </c>
      <c r="N53" s="58">
        <v>47</v>
      </c>
      <c r="O53" s="58">
        <v>53</v>
      </c>
      <c r="P53" s="58">
        <v>41</v>
      </c>
      <c r="Q53" s="58">
        <v>23</v>
      </c>
      <c r="R53" s="58">
        <v>17</v>
      </c>
      <c r="S53" s="58">
        <v>20</v>
      </c>
      <c r="T53" s="58">
        <v>22</v>
      </c>
      <c r="U53" s="58">
        <v>22</v>
      </c>
      <c r="V53" s="58">
        <v>21</v>
      </c>
      <c r="W53" s="58">
        <v>21</v>
      </c>
      <c r="X53" s="58">
        <v>18</v>
      </c>
      <c r="Y53" s="58">
        <v>18</v>
      </c>
      <c r="Z53" s="58">
        <v>17</v>
      </c>
    </row>
    <row r="54" spans="2:26" ht="12.75">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2:26" ht="12.75">
      <c r="B55" s="77" t="s">
        <v>170</v>
      </c>
      <c r="C55" s="54">
        <v>12795</v>
      </c>
      <c r="D55" s="54">
        <v>12714</v>
      </c>
      <c r="E55" s="54">
        <v>11630</v>
      </c>
      <c r="F55" s="54">
        <v>12245</v>
      </c>
      <c r="G55" s="54">
        <v>12384</v>
      </c>
      <c r="H55" s="54">
        <v>12166</v>
      </c>
      <c r="I55" s="54">
        <v>12268</v>
      </c>
      <c r="J55" s="54">
        <v>10870</v>
      </c>
      <c r="K55" s="54">
        <v>12093</v>
      </c>
      <c r="L55" s="54">
        <v>11175</v>
      </c>
      <c r="M55" s="54">
        <v>11380</v>
      </c>
      <c r="N55" s="54">
        <v>11306</v>
      </c>
      <c r="O55" s="54">
        <v>11057</v>
      </c>
      <c r="P55" s="54">
        <v>10753</v>
      </c>
      <c r="Q55" s="54">
        <v>10729</v>
      </c>
      <c r="R55" s="54">
        <v>8076</v>
      </c>
      <c r="S55" s="54">
        <v>5622</v>
      </c>
      <c r="T55" s="54">
        <v>5598</v>
      </c>
      <c r="U55" s="54">
        <v>5299</v>
      </c>
      <c r="V55" s="54">
        <v>5097</v>
      </c>
      <c r="W55" s="54">
        <v>4973</v>
      </c>
      <c r="X55" s="54">
        <v>4229</v>
      </c>
      <c r="Y55" s="54">
        <v>3790</v>
      </c>
      <c r="Z55" s="54">
        <v>3787</v>
      </c>
    </row>
    <row r="56" spans="2:26" ht="12.75">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2:26" ht="12.75">
      <c r="B57" s="73" t="s">
        <v>171</v>
      </c>
      <c r="C57" s="73"/>
      <c r="D57" s="73"/>
      <c r="E57" s="73"/>
      <c r="F57" s="73"/>
      <c r="G57" s="73"/>
      <c r="H57" s="73"/>
      <c r="I57" s="73"/>
      <c r="J57" s="73"/>
      <c r="K57" s="73"/>
      <c r="L57" s="73"/>
      <c r="M57" s="73"/>
      <c r="N57" s="73"/>
      <c r="O57" s="73"/>
      <c r="P57" s="73"/>
      <c r="Q57" s="73"/>
      <c r="R57" s="73"/>
      <c r="S57" s="73"/>
      <c r="T57" s="73"/>
      <c r="U57" s="73"/>
      <c r="V57" s="73"/>
      <c r="W57" s="73"/>
      <c r="X57" s="73"/>
      <c r="Y57" s="73"/>
      <c r="Z57" s="73"/>
    </row>
    <row r="58" spans="2:26" ht="12.75">
      <c r="B58" s="61" t="s">
        <v>172</v>
      </c>
      <c r="C58" s="58">
        <v>3288</v>
      </c>
      <c r="D58" s="58">
        <v>2613</v>
      </c>
      <c r="E58" s="58">
        <v>3791</v>
      </c>
      <c r="F58" s="58">
        <v>3508</v>
      </c>
      <c r="G58" s="58">
        <v>3589</v>
      </c>
      <c r="H58" s="58">
        <v>3197</v>
      </c>
      <c r="I58" s="58">
        <v>3618</v>
      </c>
      <c r="J58" s="58">
        <v>3905</v>
      </c>
      <c r="K58" s="58">
        <v>4033</v>
      </c>
      <c r="L58" s="58">
        <v>3889</v>
      </c>
      <c r="M58" s="58">
        <v>3822</v>
      </c>
      <c r="N58" s="58">
        <v>4744</v>
      </c>
      <c r="O58" s="58">
        <v>3667</v>
      </c>
      <c r="P58" s="58">
        <v>2606</v>
      </c>
      <c r="Q58" s="58">
        <v>3002</v>
      </c>
      <c r="R58" s="58">
        <v>3933</v>
      </c>
      <c r="S58" s="58">
        <v>3355</v>
      </c>
      <c r="T58" s="58">
        <v>3218</v>
      </c>
      <c r="U58" s="58">
        <v>3188</v>
      </c>
      <c r="V58" s="58">
        <v>3452</v>
      </c>
      <c r="W58" s="58">
        <v>3291</v>
      </c>
      <c r="X58" s="58">
        <v>2528</v>
      </c>
      <c r="Y58" s="58">
        <v>2987</v>
      </c>
      <c r="Z58" s="58">
        <v>3190</v>
      </c>
    </row>
    <row r="59" spans="2:26" ht="12.75">
      <c r="B59" s="61" t="s">
        <v>164</v>
      </c>
      <c r="C59" s="58">
        <v>583</v>
      </c>
      <c r="D59" s="58">
        <v>436</v>
      </c>
      <c r="E59" s="58">
        <v>390</v>
      </c>
      <c r="F59" s="58">
        <v>430</v>
      </c>
      <c r="G59" s="58">
        <v>769</v>
      </c>
      <c r="H59" s="58">
        <v>2105</v>
      </c>
      <c r="I59" s="58">
        <v>792</v>
      </c>
      <c r="J59" s="58">
        <v>889</v>
      </c>
      <c r="K59" s="58">
        <v>2276</v>
      </c>
      <c r="L59" s="58">
        <v>1812</v>
      </c>
      <c r="M59" s="58">
        <v>2474</v>
      </c>
      <c r="N59" s="58">
        <v>2915</v>
      </c>
      <c r="O59" s="58">
        <v>4702</v>
      </c>
      <c r="P59" s="58">
        <v>4656</v>
      </c>
      <c r="Q59" s="58">
        <v>3137</v>
      </c>
      <c r="R59" s="58">
        <v>4841</v>
      </c>
      <c r="S59" s="58">
        <v>3617</v>
      </c>
      <c r="T59" s="58">
        <v>1898</v>
      </c>
      <c r="U59" s="58">
        <v>632</v>
      </c>
      <c r="V59" s="58">
        <v>321</v>
      </c>
      <c r="W59" s="58">
        <v>1229</v>
      </c>
      <c r="X59" s="58">
        <v>1551</v>
      </c>
      <c r="Y59" s="58">
        <v>1733</v>
      </c>
      <c r="Z59" s="58">
        <v>1121</v>
      </c>
    </row>
    <row r="60" spans="2:26" ht="12.75">
      <c r="B60" s="61" t="s">
        <v>173</v>
      </c>
      <c r="C60" s="58">
        <v>1165</v>
      </c>
      <c r="D60" s="58">
        <v>779</v>
      </c>
      <c r="E60" s="58">
        <v>417</v>
      </c>
      <c r="F60" s="58">
        <v>530</v>
      </c>
      <c r="G60" s="58">
        <v>593</v>
      </c>
      <c r="H60" s="58">
        <v>311</v>
      </c>
      <c r="I60" s="58">
        <v>413</v>
      </c>
      <c r="J60" s="58">
        <v>364</v>
      </c>
      <c r="K60" s="58">
        <v>124</v>
      </c>
      <c r="L60" s="58">
        <v>163</v>
      </c>
      <c r="M60" s="58">
        <v>237</v>
      </c>
      <c r="N60" s="58">
        <v>241</v>
      </c>
      <c r="O60" s="58">
        <v>393</v>
      </c>
      <c r="P60" s="58">
        <v>413</v>
      </c>
      <c r="Q60" s="58">
        <v>399</v>
      </c>
      <c r="R60" s="58">
        <v>298</v>
      </c>
      <c r="S60" s="58">
        <v>417</v>
      </c>
      <c r="T60" s="58">
        <v>387</v>
      </c>
      <c r="U60" s="58">
        <v>162</v>
      </c>
      <c r="V60" s="58">
        <v>111</v>
      </c>
      <c r="W60" s="58">
        <v>104</v>
      </c>
      <c r="X60" s="58">
        <v>268</v>
      </c>
      <c r="Y60" s="58">
        <v>318</v>
      </c>
      <c r="Z60" s="58">
        <v>137</v>
      </c>
    </row>
    <row r="61" spans="2:26" ht="12.75">
      <c r="B61" s="61" t="s">
        <v>174</v>
      </c>
      <c r="C61" s="58">
        <v>53</v>
      </c>
      <c r="D61" s="58">
        <v>44</v>
      </c>
      <c r="E61" s="58">
        <v>9</v>
      </c>
      <c r="F61" s="58">
        <v>65</v>
      </c>
      <c r="G61" s="58">
        <v>191</v>
      </c>
      <c r="H61" s="58">
        <v>126</v>
      </c>
      <c r="I61" s="58">
        <v>145</v>
      </c>
      <c r="J61" s="58">
        <v>117</v>
      </c>
      <c r="K61" s="58">
        <v>184</v>
      </c>
      <c r="L61" s="58">
        <v>178</v>
      </c>
      <c r="M61" s="58">
        <v>169</v>
      </c>
      <c r="N61" s="58">
        <v>167</v>
      </c>
      <c r="O61" s="58">
        <v>24</v>
      </c>
      <c r="P61" s="58">
        <v>16</v>
      </c>
      <c r="Q61" s="58">
        <v>45</v>
      </c>
      <c r="R61" s="58">
        <v>109</v>
      </c>
      <c r="S61" s="58">
        <v>58</v>
      </c>
      <c r="T61" s="58">
        <v>115</v>
      </c>
      <c r="U61" s="58">
        <v>127</v>
      </c>
      <c r="V61" s="58">
        <v>169</v>
      </c>
      <c r="W61" s="58">
        <v>226</v>
      </c>
      <c r="X61" s="58">
        <v>202</v>
      </c>
      <c r="Y61" s="58">
        <v>221</v>
      </c>
      <c r="Z61" s="58">
        <v>102</v>
      </c>
    </row>
    <row r="62" spans="2:26" ht="12.75">
      <c r="B62" s="61" t="s">
        <v>165</v>
      </c>
      <c r="C62" s="58">
        <v>352</v>
      </c>
      <c r="D62" s="58">
        <v>318</v>
      </c>
      <c r="E62" s="58">
        <v>368</v>
      </c>
      <c r="F62" s="58">
        <v>390</v>
      </c>
      <c r="G62" s="58">
        <v>284</v>
      </c>
      <c r="H62" s="58">
        <v>229</v>
      </c>
      <c r="I62" s="58">
        <v>312</v>
      </c>
      <c r="J62" s="58">
        <v>404</v>
      </c>
      <c r="K62" s="58">
        <v>375</v>
      </c>
      <c r="L62" s="58">
        <v>330</v>
      </c>
      <c r="M62" s="58">
        <v>288</v>
      </c>
      <c r="N62" s="58">
        <v>302</v>
      </c>
      <c r="O62" s="58">
        <v>356</v>
      </c>
      <c r="P62" s="58"/>
      <c r="Q62" s="58"/>
      <c r="R62" s="58"/>
      <c r="S62" s="85"/>
      <c r="T62" s="85"/>
      <c r="U62" s="85"/>
      <c r="V62" s="85"/>
      <c r="W62" s="85"/>
      <c r="X62" s="85"/>
      <c r="Y62" s="85"/>
      <c r="Z62" s="85"/>
    </row>
    <row r="63" spans="2:26" ht="12.75">
      <c r="B63" s="61" t="s">
        <v>166</v>
      </c>
      <c r="C63" s="58">
        <v>693.5</v>
      </c>
      <c r="D63" s="58">
        <v>652</v>
      </c>
      <c r="E63" s="58">
        <v>610</v>
      </c>
      <c r="F63" s="58">
        <v>591</v>
      </c>
      <c r="G63" s="58">
        <v>720</v>
      </c>
      <c r="H63" s="58">
        <v>595</v>
      </c>
      <c r="I63" s="58">
        <v>539</v>
      </c>
      <c r="J63" s="58">
        <v>549</v>
      </c>
      <c r="K63" s="58">
        <v>645</v>
      </c>
      <c r="L63" s="58">
        <v>445</v>
      </c>
      <c r="M63" s="58">
        <v>423</v>
      </c>
      <c r="N63" s="58">
        <v>403</v>
      </c>
      <c r="O63" s="58">
        <v>350</v>
      </c>
      <c r="P63" s="58">
        <v>323</v>
      </c>
      <c r="Q63" s="58">
        <v>372</v>
      </c>
      <c r="R63" s="58">
        <v>324</v>
      </c>
      <c r="S63" s="58">
        <v>305</v>
      </c>
      <c r="T63" s="58">
        <v>301</v>
      </c>
      <c r="U63" s="58">
        <v>309</v>
      </c>
      <c r="V63" s="58">
        <v>301</v>
      </c>
      <c r="W63" s="58">
        <v>290</v>
      </c>
      <c r="X63" s="58">
        <v>269</v>
      </c>
      <c r="Y63" s="58">
        <v>259</v>
      </c>
      <c r="Z63" s="58">
        <v>235</v>
      </c>
    </row>
    <row r="64" spans="2:26" ht="12.75">
      <c r="B64" s="61" t="s">
        <v>167</v>
      </c>
      <c r="C64" s="58">
        <v>154</v>
      </c>
      <c r="D64" s="58">
        <v>167</v>
      </c>
      <c r="E64" s="58">
        <v>157</v>
      </c>
      <c r="F64" s="58">
        <v>219</v>
      </c>
      <c r="G64" s="58">
        <v>227</v>
      </c>
      <c r="H64" s="58">
        <v>224</v>
      </c>
      <c r="I64" s="58">
        <v>229</v>
      </c>
      <c r="J64" s="58">
        <v>194</v>
      </c>
      <c r="K64" s="58">
        <v>186</v>
      </c>
      <c r="L64" s="58">
        <v>357</v>
      </c>
      <c r="M64" s="58">
        <v>129</v>
      </c>
      <c r="N64" s="58">
        <v>127</v>
      </c>
      <c r="O64" s="58">
        <v>101</v>
      </c>
      <c r="P64" s="58">
        <v>100</v>
      </c>
      <c r="Q64" s="58">
        <v>99</v>
      </c>
      <c r="R64" s="58">
        <v>107</v>
      </c>
      <c r="S64" s="58">
        <v>95</v>
      </c>
      <c r="T64" s="58">
        <v>1057</v>
      </c>
      <c r="U64" s="58">
        <v>729</v>
      </c>
      <c r="V64" s="58">
        <v>714</v>
      </c>
      <c r="W64" s="58">
        <v>683</v>
      </c>
      <c r="X64" s="58">
        <v>626</v>
      </c>
      <c r="Y64" s="58">
        <v>631</v>
      </c>
      <c r="Z64" s="58">
        <v>622</v>
      </c>
    </row>
    <row r="65" spans="2:26" ht="12.75">
      <c r="B65" s="61"/>
      <c r="C65" s="58"/>
      <c r="D65" s="58"/>
      <c r="E65" s="58"/>
      <c r="F65" s="58"/>
      <c r="G65" s="58"/>
      <c r="H65" s="58"/>
      <c r="I65" s="58"/>
      <c r="J65" s="58"/>
      <c r="K65" s="58"/>
      <c r="L65" s="58"/>
      <c r="M65" s="58"/>
      <c r="N65" s="58"/>
      <c r="O65" s="58"/>
      <c r="P65" s="58"/>
      <c r="Q65" s="58"/>
      <c r="R65" s="58"/>
      <c r="S65" s="58"/>
      <c r="T65" s="58"/>
      <c r="U65" s="58"/>
      <c r="V65" s="58"/>
      <c r="W65" s="58"/>
      <c r="X65" s="58"/>
      <c r="Y65" s="58"/>
      <c r="Z65" s="58"/>
    </row>
    <row r="66" spans="2:26" ht="12.75">
      <c r="B66" s="61" t="s">
        <v>175</v>
      </c>
      <c r="C66" s="58"/>
      <c r="D66" s="58">
        <v>0</v>
      </c>
      <c r="E66" s="58">
        <v>0</v>
      </c>
      <c r="F66" s="58">
        <v>0</v>
      </c>
      <c r="G66" s="58">
        <v>0</v>
      </c>
      <c r="H66" s="58">
        <v>0</v>
      </c>
      <c r="I66" s="58">
        <v>0</v>
      </c>
      <c r="J66" s="58">
        <v>0</v>
      </c>
      <c r="K66" s="58">
        <v>15</v>
      </c>
      <c r="L66" s="58">
        <v>21</v>
      </c>
      <c r="M66" s="58">
        <v>24</v>
      </c>
      <c r="N66" s="58">
        <v>23</v>
      </c>
      <c r="O66" s="58">
        <v>20</v>
      </c>
      <c r="P66" s="58">
        <v>0</v>
      </c>
      <c r="Q66" s="58">
        <v>0</v>
      </c>
      <c r="R66" s="58">
        <v>0</v>
      </c>
      <c r="S66" s="58">
        <v>0</v>
      </c>
      <c r="T66" s="58">
        <v>0</v>
      </c>
      <c r="U66" s="58">
        <v>0</v>
      </c>
      <c r="V66" s="58">
        <v>0</v>
      </c>
      <c r="W66" s="58">
        <v>0</v>
      </c>
      <c r="X66" s="58">
        <v>0</v>
      </c>
      <c r="Y66" s="58">
        <v>0</v>
      </c>
      <c r="Z66" s="58">
        <v>0</v>
      </c>
    </row>
    <row r="67" spans="2:26" ht="12.75">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2:26" ht="12.75">
      <c r="B68" s="77" t="s">
        <v>176</v>
      </c>
      <c r="C68" s="54">
        <v>6289</v>
      </c>
      <c r="D68" s="54">
        <v>5009</v>
      </c>
      <c r="E68" s="54">
        <v>5742</v>
      </c>
      <c r="F68" s="54">
        <v>5733</v>
      </c>
      <c r="G68" s="54">
        <v>6373</v>
      </c>
      <c r="H68" s="54">
        <v>6787</v>
      </c>
      <c r="I68" s="54">
        <v>6048</v>
      </c>
      <c r="J68" s="54">
        <v>6422</v>
      </c>
      <c r="K68" s="54">
        <v>7838</v>
      </c>
      <c r="L68" s="54">
        <v>7195</v>
      </c>
      <c r="M68" s="54">
        <v>7566</v>
      </c>
      <c r="N68" s="54">
        <v>8922</v>
      </c>
      <c r="O68" s="54">
        <v>9613</v>
      </c>
      <c r="P68" s="54">
        <v>8114</v>
      </c>
      <c r="Q68" s="54">
        <v>7054</v>
      </c>
      <c r="R68" s="54">
        <v>9611</v>
      </c>
      <c r="S68" s="54">
        <v>7846</v>
      </c>
      <c r="T68" s="54">
        <v>6976</v>
      </c>
      <c r="U68" s="54">
        <v>5146</v>
      </c>
      <c r="V68" s="54">
        <v>5068</v>
      </c>
      <c r="W68" s="54">
        <v>5823</v>
      </c>
      <c r="X68" s="54">
        <v>5444</v>
      </c>
      <c r="Y68" s="54">
        <v>6149</v>
      </c>
      <c r="Z68" s="54">
        <v>5407</v>
      </c>
    </row>
    <row r="69" spans="2:26" ht="12.75">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2:26" ht="12.75">
      <c r="B70" s="77" t="s">
        <v>177</v>
      </c>
      <c r="C70" s="54">
        <v>19084</v>
      </c>
      <c r="D70" s="54">
        <v>17723</v>
      </c>
      <c r="E70" s="54">
        <v>17372</v>
      </c>
      <c r="F70" s="54">
        <v>17978</v>
      </c>
      <c r="G70" s="54">
        <v>18757</v>
      </c>
      <c r="H70" s="54">
        <v>18953</v>
      </c>
      <c r="I70" s="54">
        <v>18316</v>
      </c>
      <c r="J70" s="54">
        <v>17292</v>
      </c>
      <c r="K70" s="54">
        <v>19931</v>
      </c>
      <c r="L70" s="54">
        <v>18370</v>
      </c>
      <c r="M70" s="54">
        <v>18946</v>
      </c>
      <c r="N70" s="54">
        <v>20228</v>
      </c>
      <c r="O70" s="54">
        <v>20670</v>
      </c>
      <c r="P70" s="54">
        <v>18868</v>
      </c>
      <c r="Q70" s="54">
        <v>17783</v>
      </c>
      <c r="R70" s="54">
        <v>17687</v>
      </c>
      <c r="S70" s="54">
        <v>13468</v>
      </c>
      <c r="T70" s="54">
        <v>12574</v>
      </c>
      <c r="U70" s="54">
        <v>10446</v>
      </c>
      <c r="V70" s="54">
        <v>10164</v>
      </c>
      <c r="W70" s="54">
        <v>10797</v>
      </c>
      <c r="X70" s="54">
        <v>9672</v>
      </c>
      <c r="Y70" s="54">
        <v>9939</v>
      </c>
      <c r="Z70" s="54">
        <v>9194</v>
      </c>
    </row>
    <row r="71" spans="2:26" ht="12.75">
      <c r="B71" s="89"/>
      <c r="C71" s="89"/>
      <c r="D71" s="89"/>
      <c r="E71" s="89"/>
      <c r="F71" s="89"/>
      <c r="G71" s="89"/>
      <c r="H71" s="89"/>
      <c r="I71" s="89"/>
      <c r="J71" s="89"/>
      <c r="K71" s="89"/>
      <c r="L71" s="89"/>
      <c r="M71" s="89"/>
      <c r="N71" s="89"/>
      <c r="O71" s="89"/>
      <c r="P71" s="89"/>
      <c r="Q71" s="89"/>
      <c r="R71" s="89"/>
      <c r="S71" s="89"/>
      <c r="T71" s="89"/>
      <c r="U71" s="89"/>
      <c r="V71" s="89"/>
      <c r="W71" s="89"/>
      <c r="X71" s="89"/>
      <c r="Y71" s="89"/>
      <c r="Z71" s="89"/>
    </row>
    <row r="72" spans="2:26" ht="13.5" thickBot="1">
      <c r="B72" s="83" t="s">
        <v>178</v>
      </c>
      <c r="C72" s="65">
        <v>49825</v>
      </c>
      <c r="D72" s="65">
        <v>48739</v>
      </c>
      <c r="E72" s="65">
        <v>48428</v>
      </c>
      <c r="F72" s="65">
        <v>49509</v>
      </c>
      <c r="G72" s="65">
        <v>48926</v>
      </c>
      <c r="H72" s="65">
        <v>48642</v>
      </c>
      <c r="I72" s="65">
        <v>47197</v>
      </c>
      <c r="J72" s="65">
        <v>46788</v>
      </c>
      <c r="K72" s="65">
        <v>48384</v>
      </c>
      <c r="L72" s="65">
        <v>46909</v>
      </c>
      <c r="M72" s="65">
        <v>46931</v>
      </c>
      <c r="N72" s="65">
        <v>48639</v>
      </c>
      <c r="O72" s="65">
        <v>47917</v>
      </c>
      <c r="P72" s="65">
        <v>43214</v>
      </c>
      <c r="Q72" s="65">
        <v>42181</v>
      </c>
      <c r="R72" s="65">
        <v>42292</v>
      </c>
      <c r="S72" s="65">
        <v>37964</v>
      </c>
      <c r="T72" s="65">
        <v>36940</v>
      </c>
      <c r="U72" s="65">
        <v>34338</v>
      </c>
      <c r="V72" s="65">
        <v>34927</v>
      </c>
      <c r="W72" s="65">
        <v>34316</v>
      </c>
      <c r="X72" s="65">
        <v>31985</v>
      </c>
      <c r="Y72" s="65">
        <v>31984</v>
      </c>
      <c r="Z72" s="65">
        <v>31579</v>
      </c>
    </row>
    <row r="73" ht="13.5" thickTop="1"/>
    <row r="74" ht="12.75">
      <c r="B74" s="90"/>
    </row>
    <row r="75" spans="2:23" ht="12.75">
      <c r="B75" s="90"/>
      <c r="C75" s="90"/>
      <c r="D75" s="90"/>
      <c r="E75" s="90"/>
      <c r="F75" s="90"/>
      <c r="G75" s="90"/>
      <c r="H75" s="90"/>
      <c r="I75" s="90"/>
      <c r="J75" s="90"/>
      <c r="K75" s="90"/>
      <c r="L75" s="90"/>
      <c r="M75" s="90"/>
      <c r="N75" s="90"/>
      <c r="O75" s="90"/>
      <c r="P75" s="90"/>
      <c r="Q75" s="90"/>
      <c r="R75" s="90"/>
      <c r="S75" s="90"/>
      <c r="T75" s="90"/>
      <c r="U75" s="90"/>
      <c r="V75" s="90"/>
      <c r="W75" s="90"/>
    </row>
    <row r="78" spans="15:18" ht="12.75">
      <c r="O78" s="90"/>
      <c r="P78" s="90"/>
      <c r="Q78" s="90"/>
      <c r="R78" s="90"/>
    </row>
    <row r="79" spans="15:18" ht="12.75">
      <c r="O79" s="90"/>
      <c r="P79" s="90"/>
      <c r="Q79" s="90"/>
      <c r="R79" s="90"/>
    </row>
  </sheetData>
  <sheetProtection/>
  <mergeCells count="5">
    <mergeCell ref="K3:N3"/>
    <mergeCell ref="O3:R3"/>
    <mergeCell ref="S3:V3"/>
    <mergeCell ref="W3:Z3"/>
    <mergeCell ref="G3:J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19" r:id="rId1"/>
</worksheet>
</file>

<file path=xl/worksheets/sheet5.xml><?xml version="1.0" encoding="utf-8"?>
<worksheet xmlns="http://schemas.openxmlformats.org/spreadsheetml/2006/main" xmlns:r="http://schemas.openxmlformats.org/officeDocument/2006/relationships">
  <sheetPr>
    <pageSetUpPr fitToPage="1"/>
  </sheetPr>
  <dimension ref="B2:AF66"/>
  <sheetViews>
    <sheetView zoomScale="80" zoomScaleNormal="80" zoomScaleSheetLayoutView="80" zoomScalePageLayoutView="0" workbookViewId="0" topLeftCell="A1">
      <pane xSplit="2" topLeftCell="C1" activePane="topRight" state="frozen"/>
      <selection pane="topLeft" activeCell="A2" sqref="A2"/>
      <selection pane="topRight" activeCell="B1" sqref="B1"/>
    </sheetView>
  </sheetViews>
  <sheetFormatPr defaultColWidth="9.140625" defaultRowHeight="12.75"/>
  <cols>
    <col min="1" max="1" width="0.9921875" style="49" customWidth="1"/>
    <col min="2" max="2" width="47.140625" style="90" customWidth="1"/>
    <col min="3" max="19" width="17.7109375" style="49" customWidth="1"/>
    <col min="20" max="22" width="17.7109375" style="99" customWidth="1"/>
    <col min="23" max="32" width="17.7109375" style="49" customWidth="1"/>
    <col min="33" max="16384" width="9.140625" style="49" customWidth="1"/>
  </cols>
  <sheetData>
    <row r="2" spans="2:27" ht="21" customHeight="1">
      <c r="B2" s="97" t="s">
        <v>179</v>
      </c>
      <c r="C2" s="56"/>
      <c r="D2" s="56"/>
      <c r="E2" s="56"/>
      <c r="F2" s="56"/>
      <c r="G2" s="56"/>
      <c r="H2" s="56"/>
      <c r="I2" s="56"/>
      <c r="J2" s="56"/>
      <c r="K2" s="56"/>
      <c r="L2" s="56"/>
      <c r="M2" s="56"/>
      <c r="N2" s="56"/>
      <c r="O2" s="56"/>
      <c r="P2" s="56"/>
      <c r="Q2" s="56"/>
      <c r="R2" s="56"/>
      <c r="S2" s="56"/>
      <c r="T2" s="56"/>
      <c r="U2" s="56"/>
      <c r="V2" s="56"/>
      <c r="W2" s="56"/>
      <c r="X2" s="56"/>
      <c r="Y2" s="56"/>
      <c r="Z2" s="56"/>
      <c r="AA2" s="56"/>
    </row>
    <row r="3" spans="2:32" ht="12.75">
      <c r="B3" s="61"/>
      <c r="H3" s="192" t="s">
        <v>108</v>
      </c>
      <c r="I3" s="192"/>
      <c r="J3" s="192"/>
      <c r="K3" s="192"/>
      <c r="L3" s="192"/>
      <c r="M3" s="192" t="s">
        <v>109</v>
      </c>
      <c r="N3" s="192"/>
      <c r="O3" s="192"/>
      <c r="P3" s="192"/>
      <c r="Q3" s="192"/>
      <c r="R3" s="192" t="s">
        <v>109</v>
      </c>
      <c r="S3" s="192"/>
      <c r="T3" s="192"/>
      <c r="U3" s="192"/>
      <c r="V3" s="192"/>
      <c r="W3" s="192" t="s">
        <v>109</v>
      </c>
      <c r="X3" s="192"/>
      <c r="Y3" s="192"/>
      <c r="Z3" s="192"/>
      <c r="AA3" s="192"/>
      <c r="AB3" s="192" t="s">
        <v>109</v>
      </c>
      <c r="AC3" s="192"/>
      <c r="AD3" s="192"/>
      <c r="AE3" s="192"/>
      <c r="AF3" s="192"/>
    </row>
    <row r="4" spans="2:32" s="95" customFormat="1" ht="75.75" customHeight="1">
      <c r="B4" s="163"/>
      <c r="C4" s="164" t="s">
        <v>295</v>
      </c>
      <c r="D4" s="165" t="s">
        <v>296</v>
      </c>
      <c r="E4" s="165" t="s">
        <v>297</v>
      </c>
      <c r="F4" s="166" t="s">
        <v>298</v>
      </c>
      <c r="G4" s="166" t="s">
        <v>299</v>
      </c>
      <c r="H4" s="164" t="s">
        <v>63</v>
      </c>
      <c r="I4" s="165" t="s">
        <v>64</v>
      </c>
      <c r="J4" s="165" t="s">
        <v>65</v>
      </c>
      <c r="K4" s="166" t="s">
        <v>62</v>
      </c>
      <c r="L4" s="166" t="s">
        <v>60</v>
      </c>
      <c r="M4" s="164" t="s">
        <v>59</v>
      </c>
      <c r="N4" s="165" t="s">
        <v>58</v>
      </c>
      <c r="O4" s="165" t="s">
        <v>57</v>
      </c>
      <c r="P4" s="166" t="s">
        <v>55</v>
      </c>
      <c r="Q4" s="166" t="s">
        <v>56</v>
      </c>
      <c r="R4" s="164" t="s">
        <v>48</v>
      </c>
      <c r="S4" s="165" t="s">
        <v>45</v>
      </c>
      <c r="T4" s="165" t="s">
        <v>49</v>
      </c>
      <c r="U4" s="166" t="s">
        <v>50</v>
      </c>
      <c r="V4" s="166" t="s">
        <v>44</v>
      </c>
      <c r="W4" s="164" t="s">
        <v>51</v>
      </c>
      <c r="X4" s="165" t="s">
        <v>46</v>
      </c>
      <c r="Y4" s="165" t="s">
        <v>52</v>
      </c>
      <c r="Z4" s="166" t="s">
        <v>53</v>
      </c>
      <c r="AA4" s="166" t="s">
        <v>43</v>
      </c>
      <c r="AB4" s="164" t="s">
        <v>71</v>
      </c>
      <c r="AC4" s="165" t="s">
        <v>72</v>
      </c>
      <c r="AD4" s="165" t="s">
        <v>73</v>
      </c>
      <c r="AE4" s="166" t="s">
        <v>74</v>
      </c>
      <c r="AF4" s="166" t="s">
        <v>42</v>
      </c>
    </row>
    <row r="5" spans="2:32" ht="12.75">
      <c r="B5" s="108"/>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row>
    <row r="6" spans="2:32" ht="12.75">
      <c r="B6" s="73" t="s">
        <v>180</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row>
    <row r="7" spans="2:32" ht="12.75">
      <c r="B7" s="61" t="s">
        <v>181</v>
      </c>
      <c r="C7" s="58">
        <v>2136</v>
      </c>
      <c r="D7" s="58">
        <v>-22</v>
      </c>
      <c r="E7" s="58">
        <v>292</v>
      </c>
      <c r="F7" s="58">
        <v>621</v>
      </c>
      <c r="G7" s="58">
        <v>1244</v>
      </c>
      <c r="H7" s="58">
        <v>2822</v>
      </c>
      <c r="I7" s="58">
        <v>686</v>
      </c>
      <c r="J7" s="58">
        <v>616</v>
      </c>
      <c r="K7" s="58">
        <v>340</v>
      </c>
      <c r="L7" s="58">
        <v>1180</v>
      </c>
      <c r="M7" s="58">
        <v>1920</v>
      </c>
      <c r="N7" s="58">
        <v>-162</v>
      </c>
      <c r="O7" s="58">
        <v>654</v>
      </c>
      <c r="P7" s="58">
        <v>354</v>
      </c>
      <c r="Q7" s="58">
        <v>1074</v>
      </c>
      <c r="R7" s="58">
        <v>2234</v>
      </c>
      <c r="S7" s="58">
        <v>2185.887693920154</v>
      </c>
      <c r="T7" s="58">
        <v>65</v>
      </c>
      <c r="U7" s="58">
        <v>-314</v>
      </c>
      <c r="V7" s="58">
        <v>297</v>
      </c>
      <c r="W7" s="58">
        <v>1626</v>
      </c>
      <c r="X7" s="58">
        <v>302</v>
      </c>
      <c r="Y7" s="58">
        <v>319</v>
      </c>
      <c r="Z7" s="58">
        <v>-30</v>
      </c>
      <c r="AA7" s="58">
        <v>1035</v>
      </c>
      <c r="AB7" s="58">
        <v>2457</v>
      </c>
      <c r="AC7" s="58">
        <v>1117</v>
      </c>
      <c r="AD7" s="58">
        <v>345</v>
      </c>
      <c r="AE7" s="58">
        <v>7</v>
      </c>
      <c r="AF7" s="58">
        <v>988</v>
      </c>
    </row>
    <row r="8" spans="2:32" ht="12.75">
      <c r="B8" s="61" t="s">
        <v>182</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2:32" ht="12.75">
      <c r="B9" s="109" t="s">
        <v>183</v>
      </c>
      <c r="C9" s="58">
        <v>51</v>
      </c>
      <c r="D9" s="58">
        <v>0</v>
      </c>
      <c r="E9" s="58">
        <v>51</v>
      </c>
      <c r="F9" s="58">
        <v>0</v>
      </c>
      <c r="G9" s="58">
        <v>0</v>
      </c>
      <c r="H9" s="58">
        <v>-129</v>
      </c>
      <c r="I9" s="58">
        <v>-129</v>
      </c>
      <c r="J9" s="58">
        <v>0</v>
      </c>
      <c r="K9" s="58">
        <v>-7</v>
      </c>
      <c r="L9" s="58">
        <v>7</v>
      </c>
      <c r="M9" s="58">
        <v>44</v>
      </c>
      <c r="N9" s="58">
        <v>8</v>
      </c>
      <c r="O9" s="58">
        <v>-6</v>
      </c>
      <c r="P9" s="58">
        <v>42</v>
      </c>
      <c r="Q9" s="58">
        <v>0</v>
      </c>
      <c r="R9" s="58">
        <v>-173</v>
      </c>
      <c r="S9" s="58">
        <v>-86.6365526995979</v>
      </c>
      <c r="T9" s="58">
        <v>0</v>
      </c>
      <c r="U9" s="58">
        <v>-87</v>
      </c>
      <c r="V9" s="58">
        <v>0</v>
      </c>
      <c r="W9" s="58">
        <v>-43</v>
      </c>
      <c r="X9" s="58">
        <v>-44</v>
      </c>
      <c r="Y9" s="58">
        <v>1</v>
      </c>
      <c r="Z9" s="58">
        <v>0</v>
      </c>
      <c r="AA9" s="58">
        <v>0</v>
      </c>
      <c r="AB9" s="58">
        <v>1</v>
      </c>
      <c r="AC9" s="58">
        <v>1</v>
      </c>
      <c r="AD9" s="58">
        <v>0</v>
      </c>
      <c r="AE9" s="58">
        <v>0</v>
      </c>
      <c r="AF9" s="58">
        <v>0</v>
      </c>
    </row>
    <row r="10" spans="2:32" ht="12.75">
      <c r="B10" s="109" t="s">
        <v>184</v>
      </c>
      <c r="C10" s="58">
        <v>2789.7</v>
      </c>
      <c r="D10" s="58">
        <v>716.6999999999998</v>
      </c>
      <c r="E10" s="58">
        <v>686</v>
      </c>
      <c r="F10" s="58">
        <v>723</v>
      </c>
      <c r="G10" s="58">
        <v>664</v>
      </c>
      <c r="H10" s="58">
        <v>2502</v>
      </c>
      <c r="I10" s="58">
        <v>600</v>
      </c>
      <c r="J10" s="58">
        <v>604</v>
      </c>
      <c r="K10" s="58">
        <v>675</v>
      </c>
      <c r="L10" s="58">
        <v>623</v>
      </c>
      <c r="M10" s="58">
        <v>2463</v>
      </c>
      <c r="N10" s="58">
        <v>710</v>
      </c>
      <c r="O10" s="58">
        <v>591</v>
      </c>
      <c r="P10" s="58">
        <v>613</v>
      </c>
      <c r="Q10" s="58">
        <v>549</v>
      </c>
      <c r="R10" s="58">
        <v>2069</v>
      </c>
      <c r="S10" s="58">
        <v>562.1677227696903</v>
      </c>
      <c r="T10" s="58">
        <v>503</v>
      </c>
      <c r="U10" s="58">
        <v>549</v>
      </c>
      <c r="V10" s="58">
        <v>455</v>
      </c>
      <c r="W10" s="58">
        <v>1574</v>
      </c>
      <c r="X10" s="58">
        <v>404</v>
      </c>
      <c r="Y10" s="58">
        <v>393</v>
      </c>
      <c r="Z10" s="58">
        <v>387</v>
      </c>
      <c r="AA10" s="58">
        <v>390</v>
      </c>
      <c r="AB10" s="58">
        <v>1525</v>
      </c>
      <c r="AC10" s="58">
        <v>414</v>
      </c>
      <c r="AD10" s="58">
        <v>366</v>
      </c>
      <c r="AE10" s="58">
        <v>379</v>
      </c>
      <c r="AF10" s="58">
        <v>366</v>
      </c>
    </row>
    <row r="11" spans="2:32" ht="12.75">
      <c r="B11" s="109" t="s">
        <v>185</v>
      </c>
      <c r="C11" s="58">
        <v>-23.7</v>
      </c>
      <c r="D11" s="58">
        <v>-34.7</v>
      </c>
      <c r="E11" s="58">
        <v>53</v>
      </c>
      <c r="F11" s="58">
        <v>-18</v>
      </c>
      <c r="G11" s="58">
        <v>-24</v>
      </c>
      <c r="H11" s="58">
        <v>201</v>
      </c>
      <c r="I11" s="58">
        <v>131</v>
      </c>
      <c r="J11" s="58">
        <v>13</v>
      </c>
      <c r="K11" s="58">
        <v>79</v>
      </c>
      <c r="L11" s="58">
        <v>-22</v>
      </c>
      <c r="M11" s="58">
        <v>169</v>
      </c>
      <c r="N11" s="58">
        <v>67</v>
      </c>
      <c r="O11" s="58">
        <v>-33</v>
      </c>
      <c r="P11" s="58">
        <v>144</v>
      </c>
      <c r="Q11" s="58">
        <v>-9</v>
      </c>
      <c r="R11" s="58">
        <v>-142</v>
      </c>
      <c r="S11" s="58">
        <v>13.62685447522901</v>
      </c>
      <c r="T11" s="58">
        <v>-154</v>
      </c>
      <c r="U11" s="58">
        <v>64</v>
      </c>
      <c r="V11" s="58">
        <v>-66</v>
      </c>
      <c r="W11" s="58">
        <v>-193</v>
      </c>
      <c r="X11" s="58">
        <v>33</v>
      </c>
      <c r="Y11" s="58">
        <v>-201</v>
      </c>
      <c r="Z11" s="58">
        <v>-10</v>
      </c>
      <c r="AA11" s="58">
        <v>-15</v>
      </c>
      <c r="AB11" s="58">
        <v>-65</v>
      </c>
      <c r="AC11" s="58">
        <v>-38</v>
      </c>
      <c r="AD11" s="58">
        <v>89</v>
      </c>
      <c r="AE11" s="58">
        <v>-170</v>
      </c>
      <c r="AF11" s="58">
        <v>54</v>
      </c>
    </row>
    <row r="12" spans="2:32" ht="12.75">
      <c r="B12" s="109" t="s">
        <v>186</v>
      </c>
      <c r="C12" s="58">
        <v>127.4</v>
      </c>
      <c r="D12" s="58">
        <v>38.400000000000006</v>
      </c>
      <c r="E12" s="58">
        <v>35</v>
      </c>
      <c r="F12" s="58">
        <v>40</v>
      </c>
      <c r="G12" s="58">
        <v>14</v>
      </c>
      <c r="H12" s="58">
        <v>127</v>
      </c>
      <c r="I12" s="58">
        <v>46</v>
      </c>
      <c r="J12" s="58">
        <v>54</v>
      </c>
      <c r="K12" s="58">
        <v>26</v>
      </c>
      <c r="L12" s="58">
        <v>1</v>
      </c>
      <c r="M12" s="58">
        <v>207</v>
      </c>
      <c r="N12" s="58">
        <v>32</v>
      </c>
      <c r="O12" s="58">
        <v>66</v>
      </c>
      <c r="P12" s="58">
        <v>59</v>
      </c>
      <c r="Q12" s="58">
        <v>50</v>
      </c>
      <c r="R12" s="58">
        <v>234</v>
      </c>
      <c r="S12" s="58">
        <v>56.32375099097899</v>
      </c>
      <c r="T12" s="58">
        <v>87</v>
      </c>
      <c r="U12" s="58">
        <v>49</v>
      </c>
      <c r="V12" s="58">
        <v>41</v>
      </c>
      <c r="W12" s="58">
        <v>-25</v>
      </c>
      <c r="X12" s="58">
        <v>-19</v>
      </c>
      <c r="Y12" s="58">
        <v>0</v>
      </c>
      <c r="Z12" s="58">
        <v>-13</v>
      </c>
      <c r="AA12" s="58">
        <v>7</v>
      </c>
      <c r="AB12" s="58">
        <v>-5</v>
      </c>
      <c r="AC12" s="58">
        <v>21</v>
      </c>
      <c r="AD12" s="58">
        <v>-20</v>
      </c>
      <c r="AE12" s="58">
        <v>-3</v>
      </c>
      <c r="AF12" s="58">
        <v>-3</v>
      </c>
    </row>
    <row r="13" spans="2:32" ht="12.75">
      <c r="B13" s="109" t="s">
        <v>187</v>
      </c>
      <c r="C13" s="58">
        <v>577.7</v>
      </c>
      <c r="D13" s="58">
        <v>432.70000000000005</v>
      </c>
      <c r="E13" s="58">
        <v>-16</v>
      </c>
      <c r="F13" s="58">
        <v>189</v>
      </c>
      <c r="G13" s="58">
        <v>-28</v>
      </c>
      <c r="H13" s="58">
        <v>739</v>
      </c>
      <c r="I13" s="58">
        <v>408</v>
      </c>
      <c r="J13" s="58">
        <v>-5</v>
      </c>
      <c r="K13" s="58">
        <v>332</v>
      </c>
      <c r="L13" s="58">
        <v>4</v>
      </c>
      <c r="M13" s="58">
        <v>568</v>
      </c>
      <c r="N13" s="58">
        <v>695</v>
      </c>
      <c r="O13" s="58">
        <v>-50</v>
      </c>
      <c r="P13" s="58">
        <v>-76</v>
      </c>
      <c r="Q13" s="58">
        <v>-1</v>
      </c>
      <c r="R13" s="58">
        <v>138</v>
      </c>
      <c r="S13" s="58">
        <v>284.49583734</v>
      </c>
      <c r="T13" s="58">
        <v>-22</v>
      </c>
      <c r="U13" s="58">
        <v>-107</v>
      </c>
      <c r="V13" s="58">
        <v>-18</v>
      </c>
      <c r="W13" s="58">
        <v>86</v>
      </c>
      <c r="X13" s="58">
        <v>32</v>
      </c>
      <c r="Y13" s="58">
        <v>19</v>
      </c>
      <c r="Z13" s="58">
        <v>40</v>
      </c>
      <c r="AA13" s="58">
        <v>-5</v>
      </c>
      <c r="AB13" s="58">
        <v>-346</v>
      </c>
      <c r="AC13" s="58">
        <v>-405</v>
      </c>
      <c r="AD13" s="58">
        <v>0</v>
      </c>
      <c r="AE13" s="58">
        <v>73</v>
      </c>
      <c r="AF13" s="58">
        <v>-14</v>
      </c>
    </row>
    <row r="14" spans="2:32" ht="12.75">
      <c r="B14" s="109" t="s">
        <v>188</v>
      </c>
      <c r="C14" s="58">
        <v>877.8</v>
      </c>
      <c r="D14" s="58">
        <v>3.7999999999999545</v>
      </c>
      <c r="E14" s="58">
        <v>188</v>
      </c>
      <c r="F14" s="58">
        <v>340</v>
      </c>
      <c r="G14" s="58">
        <v>346</v>
      </c>
      <c r="H14" s="58">
        <v>804</v>
      </c>
      <c r="I14" s="58">
        <v>71</v>
      </c>
      <c r="J14" s="58">
        <v>190</v>
      </c>
      <c r="K14" s="58">
        <v>203</v>
      </c>
      <c r="L14" s="58">
        <v>340</v>
      </c>
      <c r="M14" s="58">
        <v>789</v>
      </c>
      <c r="N14" s="58">
        <v>162</v>
      </c>
      <c r="O14" s="58">
        <v>156</v>
      </c>
      <c r="P14" s="58">
        <v>265</v>
      </c>
      <c r="Q14" s="58">
        <v>206</v>
      </c>
      <c r="R14" s="58">
        <v>308</v>
      </c>
      <c r="S14" s="58">
        <v>444.40544366764505</v>
      </c>
      <c r="T14" s="58">
        <v>-60</v>
      </c>
      <c r="U14" s="58">
        <v>-109</v>
      </c>
      <c r="V14" s="58">
        <v>32</v>
      </c>
      <c r="W14" s="58">
        <v>86</v>
      </c>
      <c r="X14" s="58">
        <v>-44</v>
      </c>
      <c r="Y14" s="58">
        <v>-105</v>
      </c>
      <c r="Z14" s="58">
        <v>18</v>
      </c>
      <c r="AA14" s="58">
        <v>217</v>
      </c>
      <c r="AB14" s="58">
        <v>479</v>
      </c>
      <c r="AC14" s="58">
        <v>233</v>
      </c>
      <c r="AD14" s="58">
        <v>23</v>
      </c>
      <c r="AE14" s="58">
        <v>-15</v>
      </c>
      <c r="AF14" s="58">
        <v>238</v>
      </c>
    </row>
    <row r="15" spans="2:32" ht="12.75">
      <c r="B15" s="109" t="s">
        <v>189</v>
      </c>
      <c r="C15" s="58">
        <v>293</v>
      </c>
      <c r="D15" s="58">
        <v>9</v>
      </c>
      <c r="E15" s="58">
        <v>179</v>
      </c>
      <c r="F15" s="58">
        <v>-61</v>
      </c>
      <c r="G15" s="58">
        <v>166</v>
      </c>
      <c r="H15" s="58">
        <v>910</v>
      </c>
      <c r="I15" s="58">
        <v>623</v>
      </c>
      <c r="J15" s="58">
        <v>1</v>
      </c>
      <c r="K15" s="58">
        <v>213</v>
      </c>
      <c r="L15" s="58">
        <v>73</v>
      </c>
      <c r="M15" s="58">
        <v>430</v>
      </c>
      <c r="N15" s="58">
        <v>385</v>
      </c>
      <c r="O15" s="58">
        <v>195</v>
      </c>
      <c r="P15" s="58">
        <v>-8</v>
      </c>
      <c r="Q15" s="58">
        <v>-142</v>
      </c>
      <c r="R15" s="58">
        <v>456</v>
      </c>
      <c r="S15" s="58">
        <v>368.78954665676406</v>
      </c>
      <c r="T15" s="58">
        <v>-62</v>
      </c>
      <c r="U15" s="58">
        <v>-65</v>
      </c>
      <c r="V15" s="58">
        <v>-50</v>
      </c>
      <c r="W15" s="58">
        <v>-396</v>
      </c>
      <c r="X15" s="58">
        <v>86</v>
      </c>
      <c r="Y15" s="58">
        <v>-100</v>
      </c>
      <c r="Z15" s="58">
        <v>-88</v>
      </c>
      <c r="AA15" s="58">
        <v>-294</v>
      </c>
      <c r="AB15" s="58">
        <v>-216</v>
      </c>
      <c r="AC15" s="58">
        <v>-118</v>
      </c>
      <c r="AD15" s="58">
        <v>-102</v>
      </c>
      <c r="AE15" s="58">
        <v>89</v>
      </c>
      <c r="AF15" s="58">
        <v>-85</v>
      </c>
    </row>
    <row r="16" spans="2:32" ht="12.75">
      <c r="B16" s="109" t="s">
        <v>190</v>
      </c>
      <c r="C16" s="58">
        <v>-833</v>
      </c>
      <c r="D16" s="58">
        <v>-155</v>
      </c>
      <c r="E16" s="58">
        <v>-25</v>
      </c>
      <c r="F16" s="58">
        <v>-194</v>
      </c>
      <c r="G16" s="58">
        <v>-459</v>
      </c>
      <c r="H16" s="58">
        <v>-677</v>
      </c>
      <c r="I16" s="58">
        <v>-124</v>
      </c>
      <c r="J16" s="58">
        <v>-145</v>
      </c>
      <c r="K16" s="58">
        <v>-114</v>
      </c>
      <c r="L16" s="58">
        <v>-294</v>
      </c>
      <c r="M16" s="58">
        <v>-495</v>
      </c>
      <c r="N16" s="58">
        <v>-134</v>
      </c>
      <c r="O16" s="58">
        <v>-135</v>
      </c>
      <c r="P16" s="58">
        <v>-96</v>
      </c>
      <c r="Q16" s="58">
        <v>-130</v>
      </c>
      <c r="R16" s="58">
        <v>-591</v>
      </c>
      <c r="S16" s="58">
        <v>-414.33103238000007</v>
      </c>
      <c r="T16" s="58">
        <v>7</v>
      </c>
      <c r="U16" s="58">
        <v>-7</v>
      </c>
      <c r="V16" s="58">
        <v>88</v>
      </c>
      <c r="W16" s="58">
        <v>527</v>
      </c>
      <c r="X16" s="58">
        <v>180</v>
      </c>
      <c r="Y16" s="58">
        <v>210</v>
      </c>
      <c r="Z16" s="58">
        <v>91</v>
      </c>
      <c r="AA16" s="58">
        <v>46</v>
      </c>
      <c r="AB16" s="58">
        <v>-45</v>
      </c>
      <c r="AC16" s="58">
        <v>-118</v>
      </c>
      <c r="AD16" s="58">
        <v>-21</v>
      </c>
      <c r="AE16" s="58">
        <v>212</v>
      </c>
      <c r="AF16" s="58">
        <v>-118</v>
      </c>
    </row>
    <row r="17" spans="2:32" ht="12.75">
      <c r="B17" s="61"/>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row>
    <row r="18" spans="2:32" ht="25.5">
      <c r="B18" s="77" t="s">
        <v>191</v>
      </c>
      <c r="C18" s="54">
        <v>5979</v>
      </c>
      <c r="D18" s="54">
        <v>988.8999999999999</v>
      </c>
      <c r="E18" s="54">
        <v>1443</v>
      </c>
      <c r="F18" s="54">
        <v>1640</v>
      </c>
      <c r="G18" s="54">
        <v>1923</v>
      </c>
      <c r="H18" s="54">
        <v>7299</v>
      </c>
      <c r="I18" s="54">
        <v>2312</v>
      </c>
      <c r="J18" s="54">
        <v>1328</v>
      </c>
      <c r="K18" s="54">
        <v>1747</v>
      </c>
      <c r="L18" s="54">
        <v>1912</v>
      </c>
      <c r="M18" s="54">
        <v>6095</v>
      </c>
      <c r="N18" s="54">
        <v>1763</v>
      </c>
      <c r="O18" s="54">
        <v>1438</v>
      </c>
      <c r="P18" s="54">
        <v>1297</v>
      </c>
      <c r="Q18" s="54">
        <v>1597</v>
      </c>
      <c r="R18" s="54">
        <v>4533</v>
      </c>
      <c r="S18" s="54">
        <v>3414.729264740864</v>
      </c>
      <c r="T18" s="54">
        <v>365</v>
      </c>
      <c r="U18" s="54">
        <v>-25</v>
      </c>
      <c r="V18" s="54">
        <v>779</v>
      </c>
      <c r="W18" s="54">
        <v>3241</v>
      </c>
      <c r="X18" s="54">
        <v>930</v>
      </c>
      <c r="Y18" s="54">
        <v>536</v>
      </c>
      <c r="Z18" s="54">
        <v>394</v>
      </c>
      <c r="AA18" s="54">
        <v>1381</v>
      </c>
      <c r="AB18" s="54">
        <v>3785</v>
      </c>
      <c r="AC18" s="54">
        <v>1109</v>
      </c>
      <c r="AD18" s="54">
        <v>680</v>
      </c>
      <c r="AE18" s="54">
        <v>571</v>
      </c>
      <c r="AF18" s="54">
        <v>1425</v>
      </c>
    </row>
    <row r="19" spans="2:32" ht="12.75">
      <c r="B19" s="61" t="s">
        <v>192</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row>
    <row r="20" spans="2:32" ht="12.75">
      <c r="B20" s="109" t="s">
        <v>193</v>
      </c>
      <c r="C20" s="58">
        <v>822.9</v>
      </c>
      <c r="D20" s="58">
        <v>-585.1</v>
      </c>
      <c r="E20" s="58">
        <v>-401</v>
      </c>
      <c r="F20" s="58">
        <v>1435</v>
      </c>
      <c r="G20" s="58">
        <v>374</v>
      </c>
      <c r="H20" s="58">
        <v>-128</v>
      </c>
      <c r="I20" s="58">
        <v>-1319</v>
      </c>
      <c r="J20" s="58">
        <v>168</v>
      </c>
      <c r="K20" s="58">
        <v>781</v>
      </c>
      <c r="L20" s="58">
        <v>242</v>
      </c>
      <c r="M20" s="58">
        <v>1310</v>
      </c>
      <c r="N20" s="58">
        <v>-737</v>
      </c>
      <c r="O20" s="58">
        <v>-147</v>
      </c>
      <c r="P20" s="58">
        <v>1893</v>
      </c>
      <c r="Q20" s="58">
        <v>301</v>
      </c>
      <c r="R20" s="58">
        <v>-1734</v>
      </c>
      <c r="S20" s="58">
        <v>-2830.45725331393</v>
      </c>
      <c r="T20" s="58">
        <v>-159</v>
      </c>
      <c r="U20" s="58">
        <v>1524</v>
      </c>
      <c r="V20" s="58">
        <v>-268</v>
      </c>
      <c r="W20" s="58">
        <v>12</v>
      </c>
      <c r="X20" s="58">
        <v>-834</v>
      </c>
      <c r="Y20" s="58">
        <v>-668</v>
      </c>
      <c r="Z20" s="58">
        <v>1441</v>
      </c>
      <c r="AA20" s="58">
        <v>73</v>
      </c>
      <c r="AB20" s="58">
        <v>-412</v>
      </c>
      <c r="AC20" s="58">
        <v>-1641</v>
      </c>
      <c r="AD20" s="58">
        <v>135</v>
      </c>
      <c r="AE20" s="58">
        <v>1044</v>
      </c>
      <c r="AF20" s="58">
        <v>50</v>
      </c>
    </row>
    <row r="21" spans="2:32" ht="12.75">
      <c r="B21" s="109" t="s">
        <v>194</v>
      </c>
      <c r="C21" s="58">
        <v>960</v>
      </c>
      <c r="D21" s="58">
        <v>1273</v>
      </c>
      <c r="E21" s="58">
        <v>-851</v>
      </c>
      <c r="F21" s="58">
        <v>-437</v>
      </c>
      <c r="G21" s="58">
        <v>975</v>
      </c>
      <c r="H21" s="58">
        <v>189</v>
      </c>
      <c r="I21" s="58">
        <v>1125</v>
      </c>
      <c r="J21" s="58">
        <v>-1302</v>
      </c>
      <c r="K21" s="58">
        <v>-742</v>
      </c>
      <c r="L21" s="58">
        <v>1108</v>
      </c>
      <c r="M21" s="58">
        <v>-321</v>
      </c>
      <c r="N21" s="58">
        <v>529</v>
      </c>
      <c r="O21" s="58">
        <v>-956</v>
      </c>
      <c r="P21" s="58">
        <v>-737</v>
      </c>
      <c r="Q21" s="58">
        <v>843</v>
      </c>
      <c r="R21" s="58">
        <v>-620.0689277069</v>
      </c>
      <c r="S21" s="58">
        <v>374.50685503016996</v>
      </c>
      <c r="T21" s="58">
        <v>-715</v>
      </c>
      <c r="U21" s="58">
        <v>-1377</v>
      </c>
      <c r="V21" s="58">
        <v>1098</v>
      </c>
      <c r="W21" s="58">
        <v>-1031</v>
      </c>
      <c r="X21" s="58">
        <v>166</v>
      </c>
      <c r="Y21" s="58">
        <v>-734</v>
      </c>
      <c r="Z21" s="58">
        <v>-946</v>
      </c>
      <c r="AA21" s="58">
        <v>483</v>
      </c>
      <c r="AB21" s="58">
        <v>217</v>
      </c>
      <c r="AC21" s="58">
        <v>580</v>
      </c>
      <c r="AD21" s="58">
        <v>-238</v>
      </c>
      <c r="AE21" s="58">
        <v>-679</v>
      </c>
      <c r="AF21" s="58">
        <v>554</v>
      </c>
    </row>
    <row r="22" spans="2:32" ht="12.75">
      <c r="B22" s="109" t="s">
        <v>195</v>
      </c>
      <c r="C22" s="58">
        <v>28.7</v>
      </c>
      <c r="D22" s="58">
        <v>65.7</v>
      </c>
      <c r="E22" s="58">
        <v>-48</v>
      </c>
      <c r="F22" s="58">
        <v>-94</v>
      </c>
      <c r="G22" s="58">
        <v>105</v>
      </c>
      <c r="H22" s="58">
        <v>11</v>
      </c>
      <c r="I22" s="58">
        <v>104</v>
      </c>
      <c r="J22" s="58">
        <v>-82</v>
      </c>
      <c r="K22" s="58">
        <v>-41</v>
      </c>
      <c r="L22" s="58">
        <v>30</v>
      </c>
      <c r="M22" s="58">
        <v>140</v>
      </c>
      <c r="N22" s="58">
        <v>180</v>
      </c>
      <c r="O22" s="58">
        <v>19</v>
      </c>
      <c r="P22" s="58">
        <v>-5</v>
      </c>
      <c r="Q22" s="58">
        <v>-54</v>
      </c>
      <c r="R22" s="58">
        <v>73</v>
      </c>
      <c r="S22" s="58">
        <v>73.430520751984</v>
      </c>
      <c r="T22" s="58"/>
      <c r="U22" s="58"/>
      <c r="V22" s="58"/>
      <c r="W22" s="58"/>
      <c r="X22" s="58"/>
      <c r="Y22" s="58"/>
      <c r="Z22" s="58"/>
      <c r="AA22" s="58"/>
      <c r="AB22" s="58"/>
      <c r="AC22" s="58"/>
      <c r="AD22" s="58"/>
      <c r="AE22" s="58"/>
      <c r="AF22" s="58"/>
    </row>
    <row r="23" spans="2:32" ht="12.75">
      <c r="B23" s="109" t="s">
        <v>196</v>
      </c>
      <c r="C23" s="58">
        <v>-84.5</v>
      </c>
      <c r="D23" s="58">
        <v>39.5</v>
      </c>
      <c r="E23" s="58">
        <v>19</v>
      </c>
      <c r="F23" s="58">
        <v>-10</v>
      </c>
      <c r="G23" s="58">
        <v>-133</v>
      </c>
      <c r="H23" s="58">
        <v>130</v>
      </c>
      <c r="I23" s="58">
        <v>142</v>
      </c>
      <c r="J23" s="58">
        <v>59</v>
      </c>
      <c r="K23" s="58">
        <v>24</v>
      </c>
      <c r="L23" s="58">
        <v>-95</v>
      </c>
      <c r="M23" s="58">
        <v>299</v>
      </c>
      <c r="N23" s="58">
        <v>182</v>
      </c>
      <c r="O23" s="58">
        <v>26</v>
      </c>
      <c r="P23" s="58">
        <v>27</v>
      </c>
      <c r="Q23" s="58">
        <v>64</v>
      </c>
      <c r="R23" s="58">
        <v>140</v>
      </c>
      <c r="S23" s="58">
        <v>119.6515872958812</v>
      </c>
      <c r="T23" s="58">
        <v>-46</v>
      </c>
      <c r="U23" s="58">
        <v>61</v>
      </c>
      <c r="V23" s="58">
        <v>5</v>
      </c>
      <c r="W23" s="58">
        <v>35</v>
      </c>
      <c r="X23" s="58">
        <v>-9</v>
      </c>
      <c r="Y23" s="58">
        <v>1</v>
      </c>
      <c r="Z23" s="58">
        <v>32</v>
      </c>
      <c r="AA23" s="58">
        <v>11</v>
      </c>
      <c r="AB23" s="58">
        <v>50</v>
      </c>
      <c r="AC23" s="58">
        <v>14</v>
      </c>
      <c r="AD23" s="58">
        <v>27</v>
      </c>
      <c r="AE23" s="58">
        <v>6</v>
      </c>
      <c r="AF23" s="58">
        <v>3</v>
      </c>
    </row>
    <row r="24" spans="2:32" ht="12.75">
      <c r="B24" s="109" t="s">
        <v>197</v>
      </c>
      <c r="C24" s="58">
        <v>-254.9</v>
      </c>
      <c r="D24" s="58">
        <v>474.1</v>
      </c>
      <c r="E24" s="58">
        <v>26</v>
      </c>
      <c r="F24" s="58">
        <v>-963</v>
      </c>
      <c r="G24" s="58">
        <v>208</v>
      </c>
      <c r="H24" s="58">
        <v>-477</v>
      </c>
      <c r="I24" s="58">
        <v>136</v>
      </c>
      <c r="J24" s="58">
        <v>434</v>
      </c>
      <c r="K24" s="58">
        <v>-1160</v>
      </c>
      <c r="L24" s="58">
        <v>113</v>
      </c>
      <c r="M24" s="58">
        <v>394</v>
      </c>
      <c r="N24" s="58">
        <v>685</v>
      </c>
      <c r="O24" s="58">
        <v>72</v>
      </c>
      <c r="P24" s="58">
        <v>-1547</v>
      </c>
      <c r="Q24" s="58">
        <v>1184</v>
      </c>
      <c r="R24" s="58">
        <v>248</v>
      </c>
      <c r="S24" s="58">
        <v>992.3971310467629</v>
      </c>
      <c r="T24" s="58">
        <v>-374</v>
      </c>
      <c r="U24" s="58">
        <v>-1019</v>
      </c>
      <c r="V24" s="58">
        <v>649</v>
      </c>
      <c r="W24" s="58">
        <v>315</v>
      </c>
      <c r="X24" s="58">
        <v>678</v>
      </c>
      <c r="Y24" s="58">
        <v>66</v>
      </c>
      <c r="Z24" s="58">
        <v>-811</v>
      </c>
      <c r="AA24" s="58">
        <v>382</v>
      </c>
      <c r="AB24" s="58">
        <v>247</v>
      </c>
      <c r="AC24" s="58">
        <v>813</v>
      </c>
      <c r="AD24" s="58">
        <v>-451</v>
      </c>
      <c r="AE24" s="58">
        <v>-747</v>
      </c>
      <c r="AF24" s="58">
        <v>632</v>
      </c>
    </row>
    <row r="25" spans="2:32" ht="12.75">
      <c r="B25" s="109" t="s">
        <v>198</v>
      </c>
      <c r="C25" s="58">
        <v>-13.2</v>
      </c>
      <c r="D25" s="58">
        <v>156.8</v>
      </c>
      <c r="E25" s="58">
        <v>102</v>
      </c>
      <c r="F25" s="58">
        <v>139</v>
      </c>
      <c r="G25" s="58">
        <v>-411</v>
      </c>
      <c r="H25" s="58">
        <v>-31</v>
      </c>
      <c r="I25" s="58">
        <v>51</v>
      </c>
      <c r="J25" s="58">
        <v>142</v>
      </c>
      <c r="K25" s="58">
        <v>167</v>
      </c>
      <c r="L25" s="58">
        <v>-391</v>
      </c>
      <c r="M25" s="58">
        <v>-89</v>
      </c>
      <c r="N25" s="58">
        <v>115</v>
      </c>
      <c r="O25" s="58">
        <v>86</v>
      </c>
      <c r="P25" s="58">
        <v>67</v>
      </c>
      <c r="Q25" s="58">
        <v>-357</v>
      </c>
      <c r="R25" s="58">
        <v>-22</v>
      </c>
      <c r="S25" s="58">
        <v>71.66339517503101</v>
      </c>
      <c r="T25" s="58">
        <v>120</v>
      </c>
      <c r="U25" s="58">
        <v>101</v>
      </c>
      <c r="V25" s="58">
        <v>-315</v>
      </c>
      <c r="W25" s="58">
        <v>-24</v>
      </c>
      <c r="X25" s="58">
        <v>94</v>
      </c>
      <c r="Y25" s="58">
        <v>74</v>
      </c>
      <c r="Z25" s="58">
        <v>104</v>
      </c>
      <c r="AA25" s="58">
        <v>-296</v>
      </c>
      <c r="AB25" s="58">
        <v>-23</v>
      </c>
      <c r="AC25" s="58">
        <v>115</v>
      </c>
      <c r="AD25" s="58">
        <v>66</v>
      </c>
      <c r="AE25" s="58">
        <v>106</v>
      </c>
      <c r="AF25" s="58">
        <v>-310</v>
      </c>
    </row>
    <row r="26" spans="2:32" ht="12.75">
      <c r="B26" s="109" t="s">
        <v>199</v>
      </c>
      <c r="C26" s="58">
        <v>-180.2</v>
      </c>
      <c r="D26" s="58">
        <v>-54.19999999999999</v>
      </c>
      <c r="E26" s="58">
        <v>-4</v>
      </c>
      <c r="F26" s="58">
        <v>-97</v>
      </c>
      <c r="G26" s="58">
        <v>-25</v>
      </c>
      <c r="H26" s="58">
        <v>-14</v>
      </c>
      <c r="I26" s="58">
        <v>4</v>
      </c>
      <c r="J26" s="58">
        <v>-26</v>
      </c>
      <c r="K26" s="58">
        <v>26</v>
      </c>
      <c r="L26" s="58">
        <v>-18</v>
      </c>
      <c r="M26" s="58">
        <v>-15</v>
      </c>
      <c r="N26" s="58">
        <v>-196</v>
      </c>
      <c r="O26" s="58">
        <v>200</v>
      </c>
      <c r="P26" s="58">
        <v>-19</v>
      </c>
      <c r="Q26" s="58">
        <v>0</v>
      </c>
      <c r="R26" s="58">
        <v>-66</v>
      </c>
      <c r="S26" s="58">
        <v>-18.151900171333992</v>
      </c>
      <c r="T26" s="58">
        <v>-16</v>
      </c>
      <c r="U26" s="58">
        <v>-3</v>
      </c>
      <c r="V26" s="58">
        <v>-30</v>
      </c>
      <c r="W26" s="58">
        <v>-80</v>
      </c>
      <c r="X26" s="58">
        <v>-400</v>
      </c>
      <c r="Y26" s="58">
        <v>309</v>
      </c>
      <c r="Z26" s="58">
        <v>12</v>
      </c>
      <c r="AA26" s="58">
        <v>-1</v>
      </c>
      <c r="AB26" s="58">
        <v>-21</v>
      </c>
      <c r="AC26" s="58">
        <v>-7</v>
      </c>
      <c r="AD26" s="58">
        <v>4</v>
      </c>
      <c r="AE26" s="58">
        <v>7</v>
      </c>
      <c r="AF26" s="58">
        <v>-25</v>
      </c>
    </row>
    <row r="27" spans="2:32" ht="12.75">
      <c r="B27" s="61"/>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row>
    <row r="28" spans="2:32" ht="12.75">
      <c r="B28" s="77" t="s">
        <v>200</v>
      </c>
      <c r="C28" s="54">
        <v>7258</v>
      </c>
      <c r="D28" s="54">
        <v>2358.7000000000003</v>
      </c>
      <c r="E28" s="54">
        <v>286</v>
      </c>
      <c r="F28" s="54">
        <v>1613</v>
      </c>
      <c r="G28" s="54">
        <v>3016</v>
      </c>
      <c r="H28" s="54">
        <v>6979</v>
      </c>
      <c r="I28" s="54">
        <v>2555</v>
      </c>
      <c r="J28" s="54">
        <v>721</v>
      </c>
      <c r="K28" s="54">
        <v>802</v>
      </c>
      <c r="L28" s="54">
        <v>2901</v>
      </c>
      <c r="M28" s="54">
        <v>7813</v>
      </c>
      <c r="N28" s="54">
        <v>2521</v>
      </c>
      <c r="O28" s="54">
        <v>738</v>
      </c>
      <c r="P28" s="54">
        <v>976</v>
      </c>
      <c r="Q28" s="54">
        <v>3578</v>
      </c>
      <c r="R28" s="54">
        <v>2552</v>
      </c>
      <c r="S28" s="54">
        <v>2197.769600555429</v>
      </c>
      <c r="T28" s="54">
        <v>-825</v>
      </c>
      <c r="U28" s="54">
        <v>-738</v>
      </c>
      <c r="V28" s="54">
        <v>1918</v>
      </c>
      <c r="W28" s="54">
        <v>2468</v>
      </c>
      <c r="X28" s="54">
        <v>627</v>
      </c>
      <c r="Y28" s="54">
        <v>-416</v>
      </c>
      <c r="Z28" s="54">
        <v>225</v>
      </c>
      <c r="AA28" s="54">
        <v>2032</v>
      </c>
      <c r="AB28" s="54">
        <v>3843</v>
      </c>
      <c r="AC28" s="54">
        <v>981</v>
      </c>
      <c r="AD28" s="54">
        <v>224</v>
      </c>
      <c r="AE28" s="54">
        <v>309</v>
      </c>
      <c r="AF28" s="54">
        <v>2329</v>
      </c>
    </row>
    <row r="29" spans="2:32" ht="12.75">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row>
    <row r="30" spans="2:32" ht="12.75">
      <c r="B30" s="73" t="s">
        <v>201</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row>
    <row r="31" spans="2:32" ht="25.5">
      <c r="B31" s="109" t="s">
        <v>202</v>
      </c>
      <c r="C31" s="58">
        <v>77.4</v>
      </c>
      <c r="D31" s="58">
        <v>29.400000000000006</v>
      </c>
      <c r="E31" s="58">
        <v>15</v>
      </c>
      <c r="F31" s="58">
        <v>14</v>
      </c>
      <c r="G31" s="58">
        <v>19</v>
      </c>
      <c r="H31" s="58">
        <v>30</v>
      </c>
      <c r="I31" s="58">
        <v>9</v>
      </c>
      <c r="J31" s="58">
        <v>8</v>
      </c>
      <c r="K31" s="58">
        <v>6</v>
      </c>
      <c r="L31" s="58">
        <v>7</v>
      </c>
      <c r="M31" s="58">
        <v>130</v>
      </c>
      <c r="N31" s="58">
        <v>14</v>
      </c>
      <c r="O31" s="58">
        <v>100</v>
      </c>
      <c r="P31" s="58">
        <v>2</v>
      </c>
      <c r="Q31" s="58">
        <v>14</v>
      </c>
      <c r="R31" s="58">
        <v>208</v>
      </c>
      <c r="S31" s="58">
        <v>58.30954545</v>
      </c>
      <c r="T31" s="58">
        <v>8</v>
      </c>
      <c r="U31" s="58">
        <v>137</v>
      </c>
      <c r="V31" s="58">
        <v>6</v>
      </c>
      <c r="W31" s="58">
        <v>21</v>
      </c>
      <c r="X31" s="58">
        <v>20</v>
      </c>
      <c r="Y31" s="58">
        <v>-12</v>
      </c>
      <c r="Z31" s="58">
        <v>6</v>
      </c>
      <c r="AA31" s="58">
        <v>7</v>
      </c>
      <c r="AB31" s="58">
        <v>9</v>
      </c>
      <c r="AC31" s="58">
        <v>-5</v>
      </c>
      <c r="AD31" s="58">
        <v>3</v>
      </c>
      <c r="AE31" s="58">
        <v>6</v>
      </c>
      <c r="AF31" s="58">
        <v>5</v>
      </c>
    </row>
    <row r="32" spans="2:32" ht="12.75">
      <c r="B32" s="109" t="s">
        <v>203</v>
      </c>
      <c r="C32" s="58">
        <v>2</v>
      </c>
      <c r="D32" s="58">
        <v>2</v>
      </c>
      <c r="E32" s="58">
        <v>0</v>
      </c>
      <c r="F32" s="58">
        <v>0</v>
      </c>
      <c r="G32" s="58"/>
      <c r="H32" s="58">
        <v>1</v>
      </c>
      <c r="I32" s="58">
        <v>0</v>
      </c>
      <c r="L32" s="58"/>
      <c r="M32" s="58">
        <v>1</v>
      </c>
      <c r="N32" s="58">
        <v>0</v>
      </c>
      <c r="R32" s="58">
        <v>5</v>
      </c>
      <c r="S32" s="58">
        <v>4.9737050499999995</v>
      </c>
      <c r="T32" s="58">
        <v>0</v>
      </c>
      <c r="U32" s="58">
        <v>0</v>
      </c>
      <c r="V32" s="58">
        <v>0</v>
      </c>
      <c r="W32" s="58">
        <v>153</v>
      </c>
      <c r="X32" s="58">
        <v>0</v>
      </c>
      <c r="Y32" s="58">
        <v>0</v>
      </c>
      <c r="Z32" s="58">
        <v>153</v>
      </c>
      <c r="AA32" s="58">
        <v>0</v>
      </c>
      <c r="AB32" s="58">
        <v>0</v>
      </c>
      <c r="AC32" s="58">
        <v>0</v>
      </c>
      <c r="AD32" s="58">
        <v>0</v>
      </c>
      <c r="AE32" s="58">
        <v>0</v>
      </c>
      <c r="AF32" s="58">
        <v>0</v>
      </c>
    </row>
    <row r="33" spans="2:32" ht="12.75">
      <c r="B33" s="109" t="s">
        <v>209</v>
      </c>
      <c r="C33" s="58"/>
      <c r="D33" s="58"/>
      <c r="E33" s="58"/>
      <c r="F33" s="58"/>
      <c r="G33" s="58"/>
      <c r="H33" s="58"/>
      <c r="I33" s="58"/>
      <c r="L33" s="58"/>
      <c r="M33" s="58"/>
      <c r="N33" s="58"/>
      <c r="R33" s="58">
        <v>21</v>
      </c>
      <c r="S33" s="58">
        <v>0.4410762368840011</v>
      </c>
      <c r="T33" s="58">
        <v>2</v>
      </c>
      <c r="U33" s="58">
        <v>2</v>
      </c>
      <c r="V33" s="58">
        <v>17</v>
      </c>
      <c r="W33" s="58">
        <v>18</v>
      </c>
      <c r="X33" s="58">
        <v>18</v>
      </c>
      <c r="Y33" s="58">
        <v>0</v>
      </c>
      <c r="Z33" s="58">
        <v>-9</v>
      </c>
      <c r="AA33" s="58">
        <v>9</v>
      </c>
      <c r="AB33" s="58">
        <v>3</v>
      </c>
      <c r="AC33" s="58">
        <v>-3</v>
      </c>
      <c r="AD33" s="58">
        <v>-5</v>
      </c>
      <c r="AE33" s="58">
        <v>10</v>
      </c>
      <c r="AF33" s="58">
        <v>1</v>
      </c>
    </row>
    <row r="34" spans="2:32" ht="25.5">
      <c r="B34" s="109" t="s">
        <v>204</v>
      </c>
      <c r="C34" s="58">
        <v>-3153.5</v>
      </c>
      <c r="D34" s="58">
        <v>-863.5</v>
      </c>
      <c r="E34" s="58">
        <v>-734</v>
      </c>
      <c r="F34" s="58">
        <v>-683</v>
      </c>
      <c r="G34" s="58">
        <v>-873</v>
      </c>
      <c r="H34" s="58">
        <v>-3781</v>
      </c>
      <c r="I34" s="58">
        <v>-1798</v>
      </c>
      <c r="J34" s="58">
        <v>-662</v>
      </c>
      <c r="K34" s="58">
        <v>-611</v>
      </c>
      <c r="L34" s="58">
        <v>-710</v>
      </c>
      <c r="M34" s="58">
        <v>-3290</v>
      </c>
      <c r="N34" s="58">
        <v>-983</v>
      </c>
      <c r="O34" s="58">
        <v>-739</v>
      </c>
      <c r="P34" s="58">
        <v>-807</v>
      </c>
      <c r="Q34" s="58">
        <v>-761</v>
      </c>
      <c r="R34" s="58">
        <v>-3788</v>
      </c>
      <c r="S34" s="58">
        <v>-1218.2307994085422</v>
      </c>
      <c r="T34" s="58">
        <v>-952</v>
      </c>
      <c r="U34" s="58">
        <v>-710</v>
      </c>
      <c r="V34" s="58">
        <v>-907</v>
      </c>
      <c r="W34" s="58">
        <v>-4298</v>
      </c>
      <c r="X34" s="58">
        <v>-1097</v>
      </c>
      <c r="Y34" s="58">
        <v>-925</v>
      </c>
      <c r="Z34" s="58">
        <v>-1186</v>
      </c>
      <c r="AA34" s="58">
        <v>-1090</v>
      </c>
      <c r="AB34" s="58">
        <v>-3670</v>
      </c>
      <c r="AC34" s="58">
        <v>-1422</v>
      </c>
      <c r="AD34" s="58">
        <v>-772</v>
      </c>
      <c r="AE34" s="58">
        <v>-726</v>
      </c>
      <c r="AF34" s="58">
        <v>-750</v>
      </c>
    </row>
    <row r="35" spans="2:32" ht="12.75">
      <c r="B35" s="109" t="s">
        <v>205</v>
      </c>
      <c r="C35" s="58">
        <v>-58.9</v>
      </c>
      <c r="D35" s="58">
        <v>-1.8999999999999986</v>
      </c>
      <c r="E35" s="58">
        <v>-51</v>
      </c>
      <c r="F35" s="58">
        <v>0</v>
      </c>
      <c r="G35" s="58">
        <v>-6</v>
      </c>
      <c r="H35" s="58">
        <v>-1</v>
      </c>
      <c r="I35" s="58">
        <v>0</v>
      </c>
      <c r="J35" s="58">
        <v>-1</v>
      </c>
      <c r="K35" s="58">
        <v>0</v>
      </c>
      <c r="L35" s="58">
        <v>0</v>
      </c>
      <c r="M35" s="58">
        <v>-2</v>
      </c>
      <c r="N35" s="58">
        <v>-2</v>
      </c>
      <c r="O35" s="58">
        <v>0</v>
      </c>
      <c r="P35" s="58">
        <v>1</v>
      </c>
      <c r="Q35" s="58">
        <v>-1</v>
      </c>
      <c r="R35" s="58">
        <v>0</v>
      </c>
      <c r="S35" s="58">
        <v>1.4944838299998082</v>
      </c>
      <c r="T35" s="58">
        <v>-15</v>
      </c>
      <c r="U35" s="58">
        <v>0</v>
      </c>
      <c r="V35" s="58">
        <v>0</v>
      </c>
      <c r="W35" s="58">
        <v>-29</v>
      </c>
      <c r="X35" s="58">
        <v>0</v>
      </c>
      <c r="Y35" s="58">
        <v>-10</v>
      </c>
      <c r="Z35" s="58">
        <v>-6</v>
      </c>
      <c r="AA35" s="58">
        <v>-13</v>
      </c>
      <c r="AB35" s="58">
        <v>-13</v>
      </c>
      <c r="AC35" s="58">
        <v>-13</v>
      </c>
      <c r="AD35" s="58">
        <v>0</v>
      </c>
      <c r="AE35" s="58">
        <v>0</v>
      </c>
      <c r="AF35" s="58">
        <v>0</v>
      </c>
    </row>
    <row r="36" spans="2:32" ht="12.75">
      <c r="B36" s="109" t="s">
        <v>210</v>
      </c>
      <c r="C36" s="58"/>
      <c r="D36" s="58">
        <v>0</v>
      </c>
      <c r="E36" s="58">
        <v>0</v>
      </c>
      <c r="F36" s="58">
        <v>0</v>
      </c>
      <c r="G36" s="58"/>
      <c r="H36" s="58"/>
      <c r="I36" s="58"/>
      <c r="J36" s="58"/>
      <c r="K36" s="58"/>
      <c r="L36" s="58"/>
      <c r="M36" s="58"/>
      <c r="N36" s="58"/>
      <c r="O36" s="58"/>
      <c r="P36" s="58"/>
      <c r="Q36" s="58"/>
      <c r="R36" s="58">
        <v>0</v>
      </c>
      <c r="S36" s="58">
        <v>0</v>
      </c>
      <c r="T36" s="58">
        <v>0</v>
      </c>
      <c r="U36" s="58">
        <v>0</v>
      </c>
      <c r="V36" s="58">
        <v>0</v>
      </c>
      <c r="W36" s="58">
        <v>-29</v>
      </c>
      <c r="X36" s="58">
        <v>-2</v>
      </c>
      <c r="Y36" s="58">
        <v>-4</v>
      </c>
      <c r="Z36" s="58">
        <v>-22</v>
      </c>
      <c r="AA36" s="58">
        <v>-1</v>
      </c>
      <c r="AB36" s="58">
        <v>-2</v>
      </c>
      <c r="AC36" s="58">
        <v>-1</v>
      </c>
      <c r="AD36" s="58">
        <v>5</v>
      </c>
      <c r="AE36" s="58">
        <v>-1</v>
      </c>
      <c r="AF36" s="58">
        <v>-5</v>
      </c>
    </row>
    <row r="37" spans="2:32" ht="12.75">
      <c r="B37" s="109" t="s">
        <v>206</v>
      </c>
      <c r="C37" s="58"/>
      <c r="D37" s="58">
        <v>0.2999999999999998</v>
      </c>
      <c r="E37" s="58"/>
      <c r="F37" s="58">
        <v>0</v>
      </c>
      <c r="G37" s="58"/>
      <c r="H37" s="58">
        <v>4</v>
      </c>
      <c r="I37" s="58">
        <v>0</v>
      </c>
      <c r="J37" s="58"/>
      <c r="K37" s="58"/>
      <c r="L37" s="58"/>
      <c r="M37" s="58">
        <v>1</v>
      </c>
      <c r="N37" s="58">
        <v>1</v>
      </c>
      <c r="O37" s="58"/>
      <c r="P37" s="58"/>
      <c r="Q37" s="58"/>
      <c r="R37" s="58">
        <v>3</v>
      </c>
      <c r="S37" s="58">
        <v>2.2671935195480013</v>
      </c>
      <c r="T37" s="58">
        <v>0</v>
      </c>
      <c r="U37" s="58">
        <v>0</v>
      </c>
      <c r="V37" s="58">
        <v>0</v>
      </c>
      <c r="W37" s="58">
        <v>2</v>
      </c>
      <c r="X37" s="58">
        <v>0</v>
      </c>
      <c r="Y37" s="58">
        <v>0</v>
      </c>
      <c r="Z37" s="58">
        <v>1</v>
      </c>
      <c r="AA37" s="58">
        <v>1</v>
      </c>
      <c r="AB37" s="58">
        <v>14</v>
      </c>
      <c r="AC37" s="58">
        <v>-1</v>
      </c>
      <c r="AD37" s="58">
        <v>5</v>
      </c>
      <c r="AE37" s="58">
        <v>5</v>
      </c>
      <c r="AF37" s="58">
        <v>5</v>
      </c>
    </row>
    <row r="38" spans="2:32" ht="12.75">
      <c r="B38" s="109" t="s">
        <v>207</v>
      </c>
      <c r="C38" s="58">
        <v>2.3</v>
      </c>
      <c r="D38" s="58"/>
      <c r="E38" s="58">
        <v>2</v>
      </c>
      <c r="F38" s="58"/>
      <c r="G38" s="58"/>
      <c r="H38" s="58">
        <v>3</v>
      </c>
      <c r="I38" s="58">
        <v>1</v>
      </c>
      <c r="J38" s="58"/>
      <c r="K38" s="58"/>
      <c r="L38" s="58"/>
      <c r="M38" s="58">
        <v>3</v>
      </c>
      <c r="N38" s="58">
        <v>0</v>
      </c>
      <c r="O38" s="58"/>
      <c r="P38" s="58"/>
      <c r="Q38" s="58"/>
      <c r="R38" s="58">
        <v>4</v>
      </c>
      <c r="S38" s="58">
        <v>1.89039798</v>
      </c>
      <c r="T38" s="58">
        <v>0</v>
      </c>
      <c r="U38" s="58">
        <v>2</v>
      </c>
      <c r="V38" s="58">
        <v>0</v>
      </c>
      <c r="W38" s="58">
        <v>3</v>
      </c>
      <c r="X38" s="58">
        <v>0</v>
      </c>
      <c r="Y38" s="58">
        <v>2</v>
      </c>
      <c r="Z38" s="58">
        <v>1</v>
      </c>
      <c r="AA38" s="58">
        <v>0</v>
      </c>
      <c r="AB38" s="58">
        <v>4</v>
      </c>
      <c r="AC38" s="58">
        <v>-1</v>
      </c>
      <c r="AD38" s="58">
        <v>5</v>
      </c>
      <c r="AE38" s="58">
        <v>0</v>
      </c>
      <c r="AF38" s="58">
        <v>0</v>
      </c>
    </row>
    <row r="39" spans="2:32" ht="12.75">
      <c r="B39" s="109" t="s">
        <v>212</v>
      </c>
      <c r="C39" s="58"/>
      <c r="D39" s="58"/>
      <c r="E39" s="58"/>
      <c r="F39" s="58"/>
      <c r="G39" s="58"/>
      <c r="H39" s="58"/>
      <c r="I39" s="58"/>
      <c r="J39" s="58"/>
      <c r="K39" s="58"/>
      <c r="L39" s="58"/>
      <c r="M39" s="58"/>
      <c r="N39" s="58"/>
      <c r="O39" s="58"/>
      <c r="P39" s="58"/>
      <c r="Q39" s="58"/>
      <c r="R39" s="58">
        <v>0</v>
      </c>
      <c r="S39" s="58">
        <v>0.00270833000000008</v>
      </c>
      <c r="T39" s="58">
        <v>0</v>
      </c>
      <c r="U39" s="58">
        <v>0</v>
      </c>
      <c r="V39" s="58">
        <v>0</v>
      </c>
      <c r="W39" s="58">
        <v>2</v>
      </c>
      <c r="X39" s="58">
        <v>0</v>
      </c>
      <c r="Y39" s="58">
        <v>0</v>
      </c>
      <c r="Z39" s="58">
        <v>1</v>
      </c>
      <c r="AA39" s="58">
        <v>1</v>
      </c>
      <c r="AB39" s="58">
        <v>16</v>
      </c>
      <c r="AC39" s="58">
        <v>1</v>
      </c>
      <c r="AD39" s="58">
        <v>5</v>
      </c>
      <c r="AE39" s="58">
        <v>5</v>
      </c>
      <c r="AF39" s="58">
        <v>5</v>
      </c>
    </row>
    <row r="40" spans="2:32" ht="12.75">
      <c r="B40" s="109" t="s">
        <v>211</v>
      </c>
      <c r="C40" s="58"/>
      <c r="D40" s="58"/>
      <c r="E40" s="58"/>
      <c r="F40" s="58"/>
      <c r="G40" s="58"/>
      <c r="H40" s="58"/>
      <c r="I40" s="58"/>
      <c r="J40" s="58"/>
      <c r="K40" s="58"/>
      <c r="L40" s="58"/>
      <c r="M40" s="58"/>
      <c r="N40" s="58"/>
      <c r="O40" s="58"/>
      <c r="P40" s="58"/>
      <c r="Q40" s="58"/>
      <c r="R40" s="58">
        <v>-3021</v>
      </c>
      <c r="S40" s="58">
        <v>0</v>
      </c>
      <c r="T40" s="58">
        <v>0</v>
      </c>
      <c r="U40" s="58">
        <v>-2</v>
      </c>
      <c r="V40" s="58">
        <v>-3017</v>
      </c>
      <c r="W40" s="58"/>
      <c r="X40" s="58"/>
      <c r="Y40" s="58"/>
      <c r="Z40" s="58"/>
      <c r="AA40" s="58"/>
      <c r="AB40" s="58"/>
      <c r="AC40" s="58"/>
      <c r="AD40" s="58"/>
      <c r="AE40" s="58"/>
      <c r="AF40" s="58"/>
    </row>
    <row r="41" spans="2:32" ht="12.75">
      <c r="B41" s="182" t="s">
        <v>208</v>
      </c>
      <c r="C41" s="58">
        <v>-15</v>
      </c>
      <c r="D41" s="58">
        <v>-38</v>
      </c>
      <c r="E41" s="58">
        <v>-13</v>
      </c>
      <c r="F41" s="58">
        <v>10</v>
      </c>
      <c r="G41" s="58">
        <v>9</v>
      </c>
      <c r="H41" s="58">
        <v>64</v>
      </c>
      <c r="I41" s="58">
        <v>2</v>
      </c>
      <c r="J41" s="58">
        <v>0</v>
      </c>
      <c r="K41" s="58">
        <v>50</v>
      </c>
      <c r="L41" s="58">
        <v>19</v>
      </c>
      <c r="M41" s="58">
        <v>97</v>
      </c>
      <c r="N41" s="58">
        <v>105</v>
      </c>
      <c r="O41" s="58">
        <v>3</v>
      </c>
      <c r="P41" s="58">
        <v>-16</v>
      </c>
      <c r="Q41" s="58">
        <v>9</v>
      </c>
      <c r="R41" s="58">
        <v>419</v>
      </c>
      <c r="S41" s="58">
        <v>73.73201251762396</v>
      </c>
      <c r="T41" s="58">
        <v>172</v>
      </c>
      <c r="U41" s="58">
        <v>-35</v>
      </c>
      <c r="V41" s="58">
        <v>218</v>
      </c>
      <c r="W41" s="58">
        <v>138</v>
      </c>
      <c r="X41" s="58">
        <v>49</v>
      </c>
      <c r="Y41" s="58">
        <v>48</v>
      </c>
      <c r="Z41" s="58">
        <v>43</v>
      </c>
      <c r="AA41" s="58">
        <v>-2</v>
      </c>
      <c r="AB41" s="58">
        <v>80</v>
      </c>
      <c r="AC41" s="58">
        <v>84</v>
      </c>
      <c r="AD41" s="58">
        <v>-4</v>
      </c>
      <c r="AE41" s="58">
        <v>-1</v>
      </c>
      <c r="AF41" s="58">
        <v>1</v>
      </c>
    </row>
    <row r="42" spans="2:32" ht="12.75">
      <c r="B42" s="61"/>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row>
    <row r="43" spans="2:32" ht="12.75">
      <c r="B43" s="77" t="s">
        <v>213</v>
      </c>
      <c r="C43" s="54">
        <v>-3147</v>
      </c>
      <c r="D43" s="54">
        <v>-871.7</v>
      </c>
      <c r="E43" s="54">
        <v>-781</v>
      </c>
      <c r="F43" s="54">
        <v>-659</v>
      </c>
      <c r="G43" s="54">
        <v>-851</v>
      </c>
      <c r="H43" s="54">
        <v>-3680</v>
      </c>
      <c r="I43" s="54">
        <v>-1786</v>
      </c>
      <c r="J43" s="54">
        <v>-655</v>
      </c>
      <c r="K43" s="54">
        <v>-555</v>
      </c>
      <c r="L43" s="54">
        <v>-684</v>
      </c>
      <c r="M43" s="54">
        <v>-3060</v>
      </c>
      <c r="N43" s="54">
        <v>-865</v>
      </c>
      <c r="O43" s="54">
        <v>-636</v>
      </c>
      <c r="P43" s="54">
        <v>-820</v>
      </c>
      <c r="Q43" s="54">
        <v>-739</v>
      </c>
      <c r="R43" s="54">
        <v>-6149</v>
      </c>
      <c r="S43" s="54">
        <v>-1075.1196764944862</v>
      </c>
      <c r="T43" s="54">
        <v>-785</v>
      </c>
      <c r="U43" s="54">
        <v>-606</v>
      </c>
      <c r="V43" s="54">
        <v>-3682</v>
      </c>
      <c r="W43" s="54">
        <v>-4019</v>
      </c>
      <c r="X43" s="54">
        <v>-1012</v>
      </c>
      <c r="Y43" s="54">
        <v>-899</v>
      </c>
      <c r="Z43" s="54">
        <v>-1018</v>
      </c>
      <c r="AA43" s="54">
        <v>-1090</v>
      </c>
      <c r="AB43" s="54">
        <v>-3559</v>
      </c>
      <c r="AC43" s="54">
        <v>-1362</v>
      </c>
      <c r="AD43" s="54">
        <v>-757</v>
      </c>
      <c r="AE43" s="54">
        <v>-702</v>
      </c>
      <c r="AF43" s="54">
        <v>-738</v>
      </c>
    </row>
    <row r="44" spans="2:32" ht="12.75">
      <c r="B44" s="78"/>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row>
    <row r="45" spans="2:32" ht="12.75">
      <c r="B45" s="73" t="s">
        <v>214</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row>
    <row r="46" spans="2:32" ht="25.5">
      <c r="B46" s="109" t="s">
        <v>229</v>
      </c>
      <c r="C46" s="58"/>
      <c r="D46" s="58"/>
      <c r="E46" s="58"/>
      <c r="F46" s="58"/>
      <c r="G46" s="58"/>
      <c r="H46" s="58"/>
      <c r="I46" s="58"/>
      <c r="J46" s="58"/>
      <c r="K46" s="58"/>
      <c r="L46" s="58">
        <v>53</v>
      </c>
      <c r="M46" s="58"/>
      <c r="N46" s="58"/>
      <c r="O46" s="58"/>
      <c r="P46" s="58"/>
      <c r="Q46" s="58"/>
      <c r="R46" s="58"/>
      <c r="S46" s="58"/>
      <c r="T46" s="58">
        <v>0</v>
      </c>
      <c r="U46" s="58">
        <v>0</v>
      </c>
      <c r="V46" s="58">
        <v>0</v>
      </c>
      <c r="W46" s="58">
        <v>0</v>
      </c>
      <c r="X46" s="58">
        <v>0</v>
      </c>
      <c r="Y46" s="58">
        <v>0</v>
      </c>
      <c r="Z46" s="58">
        <v>0</v>
      </c>
      <c r="AA46" s="58">
        <v>0</v>
      </c>
      <c r="AB46" s="58">
        <v>0</v>
      </c>
      <c r="AC46" s="58">
        <v>0</v>
      </c>
      <c r="AD46" s="58">
        <v>0</v>
      </c>
      <c r="AE46" s="58">
        <v>0</v>
      </c>
      <c r="AF46" s="58">
        <v>0</v>
      </c>
    </row>
    <row r="47" spans="2:32" ht="12.75">
      <c r="B47" s="109" t="s">
        <v>215</v>
      </c>
      <c r="C47" s="58">
        <v>1639.2</v>
      </c>
      <c r="D47" s="58">
        <v>92.20000000000005</v>
      </c>
      <c r="E47" s="58">
        <v>1411</v>
      </c>
      <c r="F47" s="58">
        <v>95</v>
      </c>
      <c r="G47" s="58">
        <v>41</v>
      </c>
      <c r="H47" s="58">
        <v>152</v>
      </c>
      <c r="I47" s="58">
        <v>-47</v>
      </c>
      <c r="J47" s="58">
        <v>38</v>
      </c>
      <c r="K47" s="58">
        <v>108</v>
      </c>
      <c r="L47" s="58">
        <v>40</v>
      </c>
      <c r="M47" s="58">
        <v>763</v>
      </c>
      <c r="N47" s="58">
        <v>407</v>
      </c>
      <c r="O47" s="58">
        <v>-5</v>
      </c>
      <c r="P47" s="58">
        <v>216</v>
      </c>
      <c r="Q47" s="58">
        <v>145</v>
      </c>
      <c r="R47" s="58">
        <v>193</v>
      </c>
      <c r="S47" s="58">
        <v>25.66734411402001</v>
      </c>
      <c r="T47" s="58">
        <v>5</v>
      </c>
      <c r="U47" s="58">
        <v>137</v>
      </c>
      <c r="V47" s="58">
        <v>25</v>
      </c>
      <c r="W47" s="58">
        <v>384</v>
      </c>
      <c r="X47" s="58">
        <v>70</v>
      </c>
      <c r="Y47" s="58">
        <v>25</v>
      </c>
      <c r="Z47" s="58">
        <v>124</v>
      </c>
      <c r="AA47" s="58">
        <v>165</v>
      </c>
      <c r="AB47" s="58">
        <v>1029</v>
      </c>
      <c r="AC47" s="58">
        <v>-1129</v>
      </c>
      <c r="AD47" s="58">
        <v>481</v>
      </c>
      <c r="AE47" s="58">
        <v>1633</v>
      </c>
      <c r="AF47" s="58">
        <v>44</v>
      </c>
    </row>
    <row r="48" spans="2:32" ht="12.75">
      <c r="B48" s="109" t="s">
        <v>216</v>
      </c>
      <c r="C48" s="58">
        <v>309</v>
      </c>
      <c r="D48" s="58">
        <v>110</v>
      </c>
      <c r="E48" s="58">
        <v>0</v>
      </c>
      <c r="F48" s="58">
        <v>0</v>
      </c>
      <c r="G48" s="58">
        <v>199</v>
      </c>
      <c r="H48" s="58">
        <v>377</v>
      </c>
      <c r="I48" s="58">
        <v>-1208</v>
      </c>
      <c r="J48" s="58">
        <v>1545</v>
      </c>
      <c r="K48" s="58">
        <v>0</v>
      </c>
      <c r="L48" s="58">
        <v>-221</v>
      </c>
      <c r="M48" s="58">
        <v>1475</v>
      </c>
      <c r="N48" s="58">
        <v>219</v>
      </c>
      <c r="O48" s="58">
        <v>217</v>
      </c>
      <c r="P48" s="58">
        <v>79</v>
      </c>
      <c r="Q48" s="58">
        <v>960</v>
      </c>
      <c r="R48" s="58">
        <v>8649</v>
      </c>
      <c r="S48" s="58">
        <v>15.648179985000752</v>
      </c>
      <c r="T48" s="58">
        <v>1868</v>
      </c>
      <c r="U48" s="58">
        <v>728</v>
      </c>
      <c r="V48" s="58">
        <v>6037</v>
      </c>
      <c r="W48" s="58">
        <v>3284</v>
      </c>
      <c r="X48" s="58">
        <v>1542</v>
      </c>
      <c r="Y48" s="58">
        <v>1245</v>
      </c>
      <c r="Z48" s="58">
        <v>298</v>
      </c>
      <c r="AA48" s="58">
        <v>199</v>
      </c>
      <c r="AB48" s="58">
        <v>1091</v>
      </c>
      <c r="AC48" s="58">
        <v>-326</v>
      </c>
      <c r="AD48" s="58">
        <v>1417</v>
      </c>
      <c r="AE48" s="58">
        <v>0</v>
      </c>
      <c r="AF48" s="58">
        <v>0</v>
      </c>
    </row>
    <row r="49" spans="2:32" ht="12.75">
      <c r="B49" s="109" t="s">
        <v>217</v>
      </c>
      <c r="C49" s="58">
        <v>-937.45</v>
      </c>
      <c r="D49" s="58">
        <v>-129.45000000000005</v>
      </c>
      <c r="E49" s="58">
        <v>-332</v>
      </c>
      <c r="F49" s="58">
        <v>-312</v>
      </c>
      <c r="G49" s="58">
        <v>-164</v>
      </c>
      <c r="H49" s="58">
        <v>-1096</v>
      </c>
      <c r="I49" s="58">
        <v>-133</v>
      </c>
      <c r="J49" s="58">
        <v>-448</v>
      </c>
      <c r="K49" s="58">
        <v>-294</v>
      </c>
      <c r="L49" s="58">
        <v>-1209</v>
      </c>
      <c r="M49" s="58">
        <v>-696</v>
      </c>
      <c r="N49" s="58">
        <v>-238</v>
      </c>
      <c r="O49" s="58">
        <v>-262</v>
      </c>
      <c r="P49" s="58">
        <v>-135</v>
      </c>
      <c r="Q49" s="58">
        <v>-61</v>
      </c>
      <c r="R49" s="58">
        <v>-972</v>
      </c>
      <c r="S49" s="58">
        <v>-102.98349617472797</v>
      </c>
      <c r="T49" s="58">
        <v>-406</v>
      </c>
      <c r="U49" s="58">
        <v>-200</v>
      </c>
      <c r="V49" s="58">
        <v>-263</v>
      </c>
      <c r="W49" s="58">
        <v>-59</v>
      </c>
      <c r="X49" s="58">
        <v>-7</v>
      </c>
      <c r="Y49" s="58">
        <v>80</v>
      </c>
      <c r="Z49" s="58">
        <v>-70</v>
      </c>
      <c r="AA49" s="58">
        <v>-62</v>
      </c>
      <c r="AB49" s="58">
        <v>-1948</v>
      </c>
      <c r="AC49" s="58">
        <v>1591</v>
      </c>
      <c r="AD49" s="58">
        <v>-1609</v>
      </c>
      <c r="AE49" s="58">
        <v>-1017</v>
      </c>
      <c r="AF49" s="58">
        <v>-913</v>
      </c>
    </row>
    <row r="50" spans="2:32" ht="12.75">
      <c r="B50" s="109" t="s">
        <v>218</v>
      </c>
      <c r="C50" s="58">
        <v>-390</v>
      </c>
      <c r="D50" s="58">
        <v>0</v>
      </c>
      <c r="E50" s="58">
        <v>0</v>
      </c>
      <c r="F50" s="58">
        <v>0</v>
      </c>
      <c r="G50" s="58">
        <v>-390</v>
      </c>
      <c r="H50" s="58">
        <v>-1429</v>
      </c>
      <c r="I50" s="58">
        <v>-150</v>
      </c>
      <c r="J50" s="58">
        <v>-70</v>
      </c>
      <c r="K50" s="58">
        <v>0</v>
      </c>
      <c r="L50" s="58">
        <v>-13</v>
      </c>
      <c r="M50" s="58">
        <v>-4273</v>
      </c>
      <c r="N50" s="58">
        <v>-251</v>
      </c>
      <c r="O50" s="58">
        <v>-722</v>
      </c>
      <c r="P50" s="58">
        <v>-617</v>
      </c>
      <c r="Q50" s="58">
        <v>-2683</v>
      </c>
      <c r="R50" s="58">
        <v>-3354</v>
      </c>
      <c r="S50" s="58">
        <v>-70</v>
      </c>
      <c r="T50" s="58">
        <v>0</v>
      </c>
      <c r="U50" s="58">
        <v>0</v>
      </c>
      <c r="V50" s="58">
        <v>-3284</v>
      </c>
      <c r="W50" s="58">
        <v>-1091</v>
      </c>
      <c r="X50" s="58">
        <v>0</v>
      </c>
      <c r="Y50" s="58">
        <v>-1</v>
      </c>
      <c r="Z50" s="58">
        <v>0</v>
      </c>
      <c r="AA50" s="58">
        <v>-1090</v>
      </c>
      <c r="AB50" s="58">
        <v>0</v>
      </c>
      <c r="AC50" s="58">
        <v>0</v>
      </c>
      <c r="AD50" s="58">
        <v>0</v>
      </c>
      <c r="AE50" s="58">
        <v>0</v>
      </c>
      <c r="AF50" s="58">
        <v>0</v>
      </c>
    </row>
    <row r="51" spans="2:32" ht="12.75">
      <c r="B51" s="109" t="s">
        <v>219</v>
      </c>
      <c r="C51" s="58">
        <v>-38.3</v>
      </c>
      <c r="D51" s="58">
        <v>-9.299999999999997</v>
      </c>
      <c r="E51" s="58">
        <v>-11</v>
      </c>
      <c r="F51" s="58">
        <v>-6</v>
      </c>
      <c r="G51" s="58">
        <v>-12</v>
      </c>
      <c r="H51" s="58">
        <v>-50</v>
      </c>
      <c r="I51" s="58">
        <v>-11</v>
      </c>
      <c r="J51" s="58">
        <v>-14</v>
      </c>
      <c r="K51" s="58">
        <v>-12</v>
      </c>
      <c r="L51" s="58">
        <v>84</v>
      </c>
      <c r="M51" s="58">
        <v>-53</v>
      </c>
      <c r="N51" s="58">
        <v>-17</v>
      </c>
      <c r="O51" s="58">
        <v>-11</v>
      </c>
      <c r="P51" s="58">
        <v>-11</v>
      </c>
      <c r="Q51" s="58">
        <v>-14</v>
      </c>
      <c r="R51" s="58">
        <v>-44</v>
      </c>
      <c r="S51" s="58">
        <v>-5.179825739999998</v>
      </c>
      <c r="T51" s="58">
        <v>-12</v>
      </c>
      <c r="U51" s="58">
        <v>-10</v>
      </c>
      <c r="V51" s="58">
        <v>-17</v>
      </c>
      <c r="W51" s="58">
        <v>-31</v>
      </c>
      <c r="X51" s="58">
        <v>-11</v>
      </c>
      <c r="Y51" s="58">
        <v>-3</v>
      </c>
      <c r="Z51" s="58">
        <v>-10</v>
      </c>
      <c r="AA51" s="58">
        <v>-7</v>
      </c>
      <c r="AB51" s="58">
        <v>-37</v>
      </c>
      <c r="AC51" s="58">
        <v>-9</v>
      </c>
      <c r="AD51" s="58">
        <v>-9</v>
      </c>
      <c r="AE51" s="58">
        <v>-11</v>
      </c>
      <c r="AF51" s="58">
        <v>-8</v>
      </c>
    </row>
    <row r="52" spans="2:32" ht="12.75">
      <c r="B52" s="109" t="s">
        <v>220</v>
      </c>
      <c r="C52" s="58">
        <v>84.2</v>
      </c>
      <c r="D52" s="58">
        <v>0.20000000000000284</v>
      </c>
      <c r="E52" s="58">
        <v>0</v>
      </c>
      <c r="F52" s="58">
        <v>0</v>
      </c>
      <c r="G52" s="58">
        <v>84</v>
      </c>
      <c r="H52" s="58">
        <v>84</v>
      </c>
      <c r="I52" s="58">
        <v>0</v>
      </c>
      <c r="J52" s="58">
        <v>0</v>
      </c>
      <c r="K52" s="58">
        <v>0</v>
      </c>
      <c r="L52" s="58">
        <v>-25</v>
      </c>
      <c r="M52" s="58">
        <v>83</v>
      </c>
      <c r="N52" s="58">
        <v>0</v>
      </c>
      <c r="O52" s="58">
        <v>0</v>
      </c>
      <c r="P52" s="58">
        <v>0</v>
      </c>
      <c r="Q52" s="58">
        <v>83</v>
      </c>
      <c r="T52" s="58">
        <v>0</v>
      </c>
      <c r="U52" s="58">
        <v>0</v>
      </c>
      <c r="V52" s="58">
        <v>0</v>
      </c>
      <c r="W52" s="58">
        <v>0</v>
      </c>
      <c r="X52" s="58">
        <v>0</v>
      </c>
      <c r="Y52" s="58">
        <v>0</v>
      </c>
      <c r="Z52" s="58">
        <v>0</v>
      </c>
      <c r="AA52" s="58">
        <v>0</v>
      </c>
      <c r="AB52" s="58">
        <v>0</v>
      </c>
      <c r="AC52" s="58">
        <v>0</v>
      </c>
      <c r="AD52" s="58">
        <v>0</v>
      </c>
      <c r="AE52" s="58">
        <v>0</v>
      </c>
      <c r="AF52" s="58">
        <v>0</v>
      </c>
    </row>
    <row r="53" spans="2:32" ht="12.75">
      <c r="B53" s="109" t="s">
        <v>221</v>
      </c>
      <c r="C53" s="58">
        <v>-80.8</v>
      </c>
      <c r="D53" s="58">
        <v>-19.799999999999997</v>
      </c>
      <c r="E53" s="58">
        <v>-19</v>
      </c>
      <c r="F53" s="58">
        <v>-21</v>
      </c>
      <c r="G53" s="58">
        <v>-21</v>
      </c>
      <c r="H53" s="58">
        <v>-98</v>
      </c>
      <c r="I53" s="58">
        <v>-24</v>
      </c>
      <c r="J53" s="58">
        <v>-25</v>
      </c>
      <c r="K53" s="58">
        <v>-24</v>
      </c>
      <c r="L53" s="58">
        <v>-74</v>
      </c>
      <c r="M53" s="58">
        <v>-116</v>
      </c>
      <c r="N53" s="58">
        <v>-25</v>
      </c>
      <c r="O53" s="58">
        <v>-26</v>
      </c>
      <c r="P53" s="58">
        <v>-30</v>
      </c>
      <c r="Q53" s="58">
        <v>-35</v>
      </c>
      <c r="R53" s="58">
        <v>-111</v>
      </c>
      <c r="S53" s="58">
        <v>-37.47241917000001</v>
      </c>
      <c r="T53" s="58">
        <v>-37</v>
      </c>
      <c r="U53" s="58">
        <v>-36</v>
      </c>
      <c r="V53" s="58">
        <v>0</v>
      </c>
      <c r="W53" s="58">
        <v>0</v>
      </c>
      <c r="X53" s="58">
        <v>0</v>
      </c>
      <c r="Y53" s="58">
        <v>0</v>
      </c>
      <c r="Z53" s="58">
        <v>0</v>
      </c>
      <c r="AA53" s="58">
        <v>0</v>
      </c>
      <c r="AB53" s="58">
        <v>0</v>
      </c>
      <c r="AC53" s="58">
        <v>0</v>
      </c>
      <c r="AD53" s="58">
        <v>0</v>
      </c>
      <c r="AE53" s="58">
        <v>0</v>
      </c>
      <c r="AF53" s="58">
        <v>0</v>
      </c>
    </row>
    <row r="54" spans="2:32" ht="12.75">
      <c r="B54" s="109" t="s">
        <v>222</v>
      </c>
      <c r="C54" s="58">
        <v>-1180</v>
      </c>
      <c r="D54" s="58">
        <v>0</v>
      </c>
      <c r="E54" s="58">
        <v>-1180</v>
      </c>
      <c r="F54" s="58"/>
      <c r="G54" s="58">
        <v>-77</v>
      </c>
      <c r="H54" s="58">
        <v>-885</v>
      </c>
      <c r="I54" s="58">
        <v>0</v>
      </c>
      <c r="J54" s="58">
        <v>-885</v>
      </c>
      <c r="K54" s="58"/>
      <c r="L54" s="58">
        <v>0</v>
      </c>
      <c r="M54" s="58">
        <v>-767</v>
      </c>
      <c r="N54" s="58">
        <v>-767</v>
      </c>
      <c r="O54" s="58">
        <v>0</v>
      </c>
      <c r="P54" s="58"/>
      <c r="Q54" s="58"/>
      <c r="R54" s="58">
        <v>-1</v>
      </c>
      <c r="S54" s="58">
        <v>-0.029844870000000023</v>
      </c>
      <c r="T54" s="58">
        <v>-1</v>
      </c>
      <c r="U54" s="58">
        <v>0</v>
      </c>
      <c r="V54" s="58">
        <v>0</v>
      </c>
      <c r="W54" s="58">
        <v>-678</v>
      </c>
      <c r="X54" s="58">
        <v>-678</v>
      </c>
      <c r="Y54" s="58">
        <v>0</v>
      </c>
      <c r="Z54" s="58">
        <v>0</v>
      </c>
      <c r="AA54" s="58">
        <v>0</v>
      </c>
      <c r="AB54" s="58">
        <v>-132</v>
      </c>
      <c r="AC54" s="58">
        <v>-132</v>
      </c>
      <c r="AD54" s="58">
        <v>0</v>
      </c>
      <c r="AE54" s="58">
        <v>0</v>
      </c>
      <c r="AF54" s="58">
        <v>0</v>
      </c>
    </row>
    <row r="55" spans="2:32" ht="12.75">
      <c r="B55" s="109" t="s">
        <v>223</v>
      </c>
      <c r="C55" s="58">
        <v>-213.1</v>
      </c>
      <c r="D55" s="58">
        <v>-57.099999999999994</v>
      </c>
      <c r="E55" s="58">
        <v>-14</v>
      </c>
      <c r="F55" s="58">
        <v>-65</v>
      </c>
      <c r="G55" s="58"/>
      <c r="H55" s="58">
        <v>-218</v>
      </c>
      <c r="I55" s="58">
        <v>-61</v>
      </c>
      <c r="J55" s="58">
        <v>-38</v>
      </c>
      <c r="K55" s="58">
        <v>-45</v>
      </c>
      <c r="L55" s="58"/>
      <c r="M55" s="58">
        <v>-265</v>
      </c>
      <c r="N55" s="58">
        <v>-54</v>
      </c>
      <c r="O55" s="58">
        <v>-32</v>
      </c>
      <c r="P55" s="58">
        <v>-78</v>
      </c>
      <c r="Q55" s="58">
        <v>-101</v>
      </c>
      <c r="R55" s="58">
        <v>-317</v>
      </c>
      <c r="S55" s="58">
        <v>-117.37808914079304</v>
      </c>
      <c r="T55" s="58">
        <v>-63</v>
      </c>
      <c r="U55" s="58">
        <v>-68</v>
      </c>
      <c r="V55" s="58">
        <v>-69</v>
      </c>
      <c r="W55" s="58">
        <v>-111</v>
      </c>
      <c r="X55" s="58">
        <v>-40</v>
      </c>
      <c r="Y55" s="58">
        <v>-36</v>
      </c>
      <c r="Z55" s="58">
        <v>-14</v>
      </c>
      <c r="AA55" s="58">
        <v>-21</v>
      </c>
      <c r="AB55" s="58">
        <v>-61</v>
      </c>
      <c r="AC55" s="58">
        <v>-20</v>
      </c>
      <c r="AD55" s="58">
        <v>-11</v>
      </c>
      <c r="AE55" s="58">
        <v>-12</v>
      </c>
      <c r="AF55" s="58">
        <v>-18</v>
      </c>
    </row>
    <row r="56" spans="2:32" ht="12.75">
      <c r="B56" s="109" t="s">
        <v>208</v>
      </c>
      <c r="C56" s="58">
        <v>-21.8</v>
      </c>
      <c r="D56" s="58">
        <v>-20.8</v>
      </c>
      <c r="E56" s="58">
        <v>-11</v>
      </c>
      <c r="F56" s="58">
        <v>11</v>
      </c>
      <c r="G56" s="58">
        <v>-1</v>
      </c>
      <c r="H56" s="58">
        <v>-6</v>
      </c>
      <c r="I56" s="58">
        <v>-1</v>
      </c>
      <c r="J56" s="58">
        <v>-3</v>
      </c>
      <c r="K56" s="58">
        <v>-2</v>
      </c>
      <c r="L56" s="58">
        <v>-1365</v>
      </c>
      <c r="M56" s="58">
        <v>-25</v>
      </c>
      <c r="N56" s="58">
        <v>-1</v>
      </c>
      <c r="O56" s="58">
        <v>-23</v>
      </c>
      <c r="P56" s="58">
        <v>1</v>
      </c>
      <c r="Q56" s="58">
        <v>-2</v>
      </c>
      <c r="R56" s="58">
        <v>-3</v>
      </c>
      <c r="S56" s="58">
        <v>11.337114060011961</v>
      </c>
      <c r="T56" s="58">
        <v>-8</v>
      </c>
      <c r="U56" s="58">
        <v>-3</v>
      </c>
      <c r="V56" s="58">
        <v>-3</v>
      </c>
      <c r="W56" s="58">
        <v>-16</v>
      </c>
      <c r="X56" s="58">
        <v>-15</v>
      </c>
      <c r="Y56" s="58">
        <v>-1</v>
      </c>
      <c r="Z56" s="58">
        <v>0</v>
      </c>
      <c r="AA56" s="58">
        <v>0</v>
      </c>
      <c r="AB56" s="58">
        <v>-49</v>
      </c>
      <c r="AC56" s="58">
        <v>-26</v>
      </c>
      <c r="AD56" s="58">
        <v>-23</v>
      </c>
      <c r="AE56" s="58">
        <v>0</v>
      </c>
      <c r="AF56" s="58">
        <v>0</v>
      </c>
    </row>
    <row r="57" spans="2:32" ht="12.75">
      <c r="B57" s="61"/>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row>
    <row r="58" spans="2:32" ht="12.75">
      <c r="B58" s="77" t="s">
        <v>224</v>
      </c>
      <c r="C58" s="54">
        <v>-829</v>
      </c>
      <c r="D58" s="54">
        <v>-34.04999999999998</v>
      </c>
      <c r="E58" s="54">
        <v>-156</v>
      </c>
      <c r="F58" s="54">
        <v>-298</v>
      </c>
      <c r="G58" s="54">
        <v>-341</v>
      </c>
      <c r="H58" s="54">
        <v>-3169</v>
      </c>
      <c r="I58" s="54">
        <v>-1635</v>
      </c>
      <c r="J58" s="54">
        <v>100</v>
      </c>
      <c r="K58" s="54">
        <v>-269</v>
      </c>
      <c r="L58" s="54">
        <v>852</v>
      </c>
      <c r="M58" s="54">
        <v>-3874</v>
      </c>
      <c r="N58" s="54">
        <v>-727</v>
      </c>
      <c r="O58" s="54">
        <v>-864</v>
      </c>
      <c r="P58" s="54">
        <v>-575</v>
      </c>
      <c r="Q58" s="54">
        <v>-1708</v>
      </c>
      <c r="R58" s="54">
        <v>4040</v>
      </c>
      <c r="S58" s="54">
        <v>-280.39103693648804</v>
      </c>
      <c r="T58" s="54">
        <v>1346</v>
      </c>
      <c r="U58" s="54">
        <v>548</v>
      </c>
      <c r="V58" s="54">
        <v>2426</v>
      </c>
      <c r="W58" s="54">
        <v>1682</v>
      </c>
      <c r="X58" s="54">
        <v>861</v>
      </c>
      <c r="Y58" s="54">
        <v>1309</v>
      </c>
      <c r="Z58" s="54">
        <v>328</v>
      </c>
      <c r="AA58" s="54">
        <v>-816</v>
      </c>
      <c r="AB58" s="54">
        <v>-108</v>
      </c>
      <c r="AC58" s="54">
        <v>-52</v>
      </c>
      <c r="AD58" s="54">
        <v>247</v>
      </c>
      <c r="AE58" s="54">
        <v>593</v>
      </c>
      <c r="AF58" s="54">
        <v>-896</v>
      </c>
    </row>
    <row r="59" spans="2:32" ht="12.75">
      <c r="B59" s="73"/>
      <c r="C59" s="79"/>
      <c r="D59" s="79"/>
      <c r="E59" s="79"/>
      <c r="F59" s="79"/>
      <c r="G59" s="79"/>
      <c r="H59" s="79"/>
      <c r="I59" s="79"/>
      <c r="J59" s="79"/>
      <c r="K59" s="79"/>
      <c r="L59" s="79">
        <v>0</v>
      </c>
      <c r="M59" s="79"/>
      <c r="N59" s="79"/>
      <c r="O59" s="79"/>
      <c r="P59" s="79"/>
      <c r="Q59" s="79"/>
      <c r="R59" s="79"/>
      <c r="S59" s="79"/>
      <c r="T59" s="79"/>
      <c r="U59" s="79"/>
      <c r="V59" s="79"/>
      <c r="W59" s="79"/>
      <c r="X59" s="79"/>
      <c r="Y59" s="79"/>
      <c r="Z59" s="79"/>
      <c r="AA59" s="79"/>
      <c r="AB59" s="79"/>
      <c r="AC59" s="79"/>
      <c r="AD59" s="79"/>
      <c r="AE59" s="79"/>
      <c r="AF59" s="79"/>
    </row>
    <row r="60" spans="2:32" ht="12.75">
      <c r="B60" s="73" t="s">
        <v>225</v>
      </c>
      <c r="C60" s="79">
        <v>3282.1</v>
      </c>
      <c r="D60" s="79">
        <v>1452.9500000000003</v>
      </c>
      <c r="E60" s="79">
        <v>-651</v>
      </c>
      <c r="F60" s="79">
        <v>656</v>
      </c>
      <c r="G60" s="79">
        <v>1824</v>
      </c>
      <c r="H60" s="79">
        <v>130</v>
      </c>
      <c r="I60" s="79">
        <v>-866</v>
      </c>
      <c r="J60" s="79">
        <v>166</v>
      </c>
      <c r="K60" s="79">
        <v>-22</v>
      </c>
      <c r="L60" s="79">
        <v>2826</v>
      </c>
      <c r="M60" s="79">
        <v>879</v>
      </c>
      <c r="N60" s="79">
        <v>929</v>
      </c>
      <c r="O60" s="79">
        <v>-762</v>
      </c>
      <c r="P60" s="79">
        <v>-419</v>
      </c>
      <c r="Q60" s="79">
        <v>1131</v>
      </c>
      <c r="R60" s="79">
        <v>443</v>
      </c>
      <c r="S60" s="79">
        <v>842.2588871244552</v>
      </c>
      <c r="T60" s="79">
        <v>-264</v>
      </c>
      <c r="U60" s="79">
        <v>-796</v>
      </c>
      <c r="V60" s="79">
        <v>662</v>
      </c>
      <c r="W60" s="79">
        <v>131</v>
      </c>
      <c r="X60" s="79">
        <v>475</v>
      </c>
      <c r="Y60" s="79">
        <v>-5</v>
      </c>
      <c r="Z60" s="79">
        <v>-465</v>
      </c>
      <c r="AA60" s="79">
        <v>126</v>
      </c>
      <c r="AB60" s="79">
        <v>177</v>
      </c>
      <c r="AC60" s="79">
        <v>-432</v>
      </c>
      <c r="AD60" s="79">
        <v>-287</v>
      </c>
      <c r="AE60" s="79">
        <v>200</v>
      </c>
      <c r="AF60" s="79">
        <v>696</v>
      </c>
    </row>
    <row r="61" spans="2:32" ht="12.75">
      <c r="B61" s="109" t="s">
        <v>226</v>
      </c>
      <c r="C61" s="79">
        <v>-1</v>
      </c>
      <c r="D61" s="79">
        <v>-4</v>
      </c>
      <c r="E61" s="79">
        <v>6</v>
      </c>
      <c r="F61" s="79">
        <v>-3</v>
      </c>
      <c r="G61" s="79">
        <v>0</v>
      </c>
      <c r="H61" s="79">
        <v>1</v>
      </c>
      <c r="I61" s="79">
        <v>0</v>
      </c>
      <c r="J61" s="79">
        <v>1</v>
      </c>
      <c r="K61" s="79"/>
      <c r="L61" s="79"/>
      <c r="M61" s="79">
        <v>0</v>
      </c>
      <c r="N61" s="79">
        <v>0</v>
      </c>
      <c r="O61" s="79"/>
      <c r="P61" s="79"/>
      <c r="Q61" s="79">
        <v>0</v>
      </c>
      <c r="R61" s="79">
        <v>0</v>
      </c>
      <c r="S61" s="79">
        <v>0.67463625162</v>
      </c>
      <c r="T61" s="79">
        <v>0</v>
      </c>
      <c r="U61" s="79">
        <v>1</v>
      </c>
      <c r="V61" s="79">
        <v>-2</v>
      </c>
      <c r="W61" s="79">
        <v>1</v>
      </c>
      <c r="X61" s="79">
        <v>-1</v>
      </c>
      <c r="Y61" s="79">
        <v>2</v>
      </c>
      <c r="Z61" s="79">
        <v>0</v>
      </c>
      <c r="AA61" s="79">
        <v>0</v>
      </c>
      <c r="AB61" s="79">
        <v>0</v>
      </c>
      <c r="AC61" s="79">
        <v>0</v>
      </c>
      <c r="AD61" s="79">
        <v>-1</v>
      </c>
      <c r="AE61" s="58">
        <v>1</v>
      </c>
      <c r="AF61" s="58">
        <v>0</v>
      </c>
    </row>
    <row r="62" spans="2:32" ht="12.75">
      <c r="B62" s="73" t="s">
        <v>227</v>
      </c>
      <c r="C62" s="79">
        <v>2955.7</v>
      </c>
      <c r="D62" s="79">
        <v>4785</v>
      </c>
      <c r="E62" s="79">
        <v>5436</v>
      </c>
      <c r="F62" s="79">
        <v>4780</v>
      </c>
      <c r="G62" s="79">
        <v>2956</v>
      </c>
      <c r="H62" s="79">
        <v>2826</v>
      </c>
      <c r="I62" s="79">
        <v>3822</v>
      </c>
      <c r="J62" s="79">
        <v>3656</v>
      </c>
      <c r="K62" s="79">
        <v>3678</v>
      </c>
      <c r="L62" s="79">
        <v>3678</v>
      </c>
      <c r="M62" s="79">
        <v>1947</v>
      </c>
      <c r="N62" s="79">
        <v>1897</v>
      </c>
      <c r="O62" s="79">
        <v>2659</v>
      </c>
      <c r="P62" s="79">
        <v>3078</v>
      </c>
      <c r="Q62" s="79">
        <v>1947</v>
      </c>
      <c r="R62" s="79">
        <v>1504</v>
      </c>
      <c r="S62" s="79">
        <v>1104.9178399175812</v>
      </c>
      <c r="T62" s="79">
        <v>1369</v>
      </c>
      <c r="U62" s="79">
        <v>2165</v>
      </c>
      <c r="V62" s="79">
        <v>1504</v>
      </c>
      <c r="W62" s="79">
        <v>1373</v>
      </c>
      <c r="X62" s="79">
        <v>1029</v>
      </c>
      <c r="Y62" s="79">
        <v>1034</v>
      </c>
      <c r="Z62" s="79">
        <v>1499</v>
      </c>
      <c r="AA62" s="79">
        <v>1373</v>
      </c>
      <c r="AB62" s="79">
        <v>1196</v>
      </c>
      <c r="AC62" s="79">
        <v>1806</v>
      </c>
      <c r="AD62" s="79">
        <v>2093</v>
      </c>
      <c r="AE62" s="79">
        <v>1892</v>
      </c>
      <c r="AF62" s="79">
        <v>1196</v>
      </c>
    </row>
    <row r="63" spans="2:32" ht="12.75">
      <c r="B63" s="73"/>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row>
    <row r="64" spans="2:32" ht="13.5" thickBot="1">
      <c r="B64" s="110" t="s">
        <v>228</v>
      </c>
      <c r="C64" s="65">
        <v>6237.8</v>
      </c>
      <c r="D64" s="65">
        <v>6237.950000000001</v>
      </c>
      <c r="E64" s="65">
        <v>4785</v>
      </c>
      <c r="F64" s="65">
        <v>5436</v>
      </c>
      <c r="G64" s="65">
        <v>4780</v>
      </c>
      <c r="H64" s="65">
        <v>2956</v>
      </c>
      <c r="I64" s="65">
        <v>2956</v>
      </c>
      <c r="J64" s="65">
        <v>3822</v>
      </c>
      <c r="K64" s="65">
        <v>3656</v>
      </c>
      <c r="L64" s="65">
        <v>3678</v>
      </c>
      <c r="M64" s="65">
        <v>2826</v>
      </c>
      <c r="N64" s="65">
        <v>2826</v>
      </c>
      <c r="O64" s="65">
        <v>1897</v>
      </c>
      <c r="P64" s="65">
        <v>2659</v>
      </c>
      <c r="Q64" s="65">
        <v>3078</v>
      </c>
      <c r="R64" s="65">
        <v>1947</v>
      </c>
      <c r="S64" s="65">
        <v>1947.1767270420364</v>
      </c>
      <c r="T64" s="65">
        <v>1105</v>
      </c>
      <c r="U64" s="65">
        <v>1369</v>
      </c>
      <c r="V64" s="65">
        <v>2165</v>
      </c>
      <c r="W64" s="65">
        <v>1504</v>
      </c>
      <c r="X64" s="65">
        <v>1504</v>
      </c>
      <c r="Y64" s="65">
        <v>1029</v>
      </c>
      <c r="Z64" s="65">
        <v>1034</v>
      </c>
      <c r="AA64" s="65">
        <v>1499</v>
      </c>
      <c r="AB64" s="65">
        <v>1373</v>
      </c>
      <c r="AC64" s="65">
        <v>1373</v>
      </c>
      <c r="AD64" s="65">
        <v>1806</v>
      </c>
      <c r="AE64" s="65">
        <v>2093</v>
      </c>
      <c r="AF64" s="65">
        <v>1892</v>
      </c>
    </row>
    <row r="65" ht="13.5" thickTop="1"/>
    <row r="66" spans="9:17" ht="12.75">
      <c r="I66" s="55"/>
      <c r="J66" s="55"/>
      <c r="K66" s="55"/>
      <c r="L66" s="55"/>
      <c r="N66" s="55"/>
      <c r="O66" s="55"/>
      <c r="P66" s="55"/>
      <c r="Q66" s="55"/>
    </row>
  </sheetData>
  <sheetProtection/>
  <mergeCells count="5">
    <mergeCell ref="AB3:AF3"/>
    <mergeCell ref="W3:AA3"/>
    <mergeCell ref="R3:V3"/>
    <mergeCell ref="M3:Q3"/>
    <mergeCell ref="H3:L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18" r:id="rId1"/>
</worksheet>
</file>

<file path=xl/worksheets/sheet6.xml><?xml version="1.0" encoding="utf-8"?>
<worksheet xmlns="http://schemas.openxmlformats.org/spreadsheetml/2006/main" xmlns:r="http://schemas.openxmlformats.org/officeDocument/2006/relationships">
  <sheetPr>
    <pageSetUpPr fitToPage="1"/>
  </sheetPr>
  <dimension ref="B2:AF42"/>
  <sheetViews>
    <sheetView zoomScale="80" zoomScaleNormal="80" zoomScaleSheetLayoutView="80" zoomScalePageLayoutView="0" workbookViewId="0" topLeftCell="A1">
      <pane xSplit="2" topLeftCell="C1" activePane="topRight" state="frozen"/>
      <selection pane="topLeft" activeCell="A2" sqref="A2"/>
      <selection pane="topRight" activeCell="B1" sqref="B1"/>
    </sheetView>
  </sheetViews>
  <sheetFormatPr defaultColWidth="9.140625" defaultRowHeight="12.75"/>
  <cols>
    <col min="1" max="1" width="1.421875" style="49" customWidth="1"/>
    <col min="2" max="2" width="44.140625" style="49" bestFit="1" customWidth="1"/>
    <col min="3" max="19" width="17.7109375" style="49" customWidth="1"/>
    <col min="20" max="27" width="17.7109375" style="99" customWidth="1"/>
    <col min="28" max="32" width="17.7109375" style="49" customWidth="1"/>
    <col min="33" max="16384" width="9.140625" style="49" customWidth="1"/>
  </cols>
  <sheetData>
    <row r="2" spans="2:14" ht="26.25">
      <c r="B2" s="111" t="s">
        <v>230</v>
      </c>
      <c r="C2" s="101"/>
      <c r="D2" s="101"/>
      <c r="E2" s="101"/>
      <c r="F2" s="101"/>
      <c r="G2" s="101"/>
      <c r="H2" s="101"/>
      <c r="I2" s="101"/>
      <c r="J2" s="101"/>
      <c r="K2" s="101"/>
      <c r="L2" s="101"/>
      <c r="M2" s="101"/>
      <c r="N2" s="101"/>
    </row>
    <row r="3" spans="2:32" ht="12.75">
      <c r="B3" s="102"/>
      <c r="C3" s="103"/>
      <c r="D3" s="103"/>
      <c r="E3" s="103"/>
      <c r="F3" s="103"/>
      <c r="G3" s="103"/>
      <c r="H3" s="194" t="s">
        <v>108</v>
      </c>
      <c r="I3" s="194"/>
      <c r="J3" s="194"/>
      <c r="K3" s="194"/>
      <c r="L3" s="194"/>
      <c r="M3" s="192" t="s">
        <v>109</v>
      </c>
      <c r="N3" s="192"/>
      <c r="O3" s="192"/>
      <c r="P3" s="192"/>
      <c r="Q3" s="192"/>
      <c r="R3" s="192" t="s">
        <v>109</v>
      </c>
      <c r="S3" s="192"/>
      <c r="T3" s="192"/>
      <c r="U3" s="192"/>
      <c r="V3" s="192"/>
      <c r="W3" s="192" t="s">
        <v>109</v>
      </c>
      <c r="X3" s="192"/>
      <c r="Y3" s="192"/>
      <c r="Z3" s="192"/>
      <c r="AA3" s="192"/>
      <c r="AB3" s="192" t="s">
        <v>109</v>
      </c>
      <c r="AC3" s="192"/>
      <c r="AD3" s="192"/>
      <c r="AE3" s="192"/>
      <c r="AF3" s="192"/>
    </row>
    <row r="4" spans="2:32" s="95" customFormat="1" ht="75.75" customHeight="1">
      <c r="B4" s="163" t="s">
        <v>232</v>
      </c>
      <c r="C4" s="164" t="s">
        <v>295</v>
      </c>
      <c r="D4" s="165" t="s">
        <v>296</v>
      </c>
      <c r="E4" s="165" t="s">
        <v>297</v>
      </c>
      <c r="F4" s="166" t="s">
        <v>298</v>
      </c>
      <c r="G4" s="166" t="s">
        <v>299</v>
      </c>
      <c r="H4" s="164" t="s">
        <v>63</v>
      </c>
      <c r="I4" s="165" t="s">
        <v>64</v>
      </c>
      <c r="J4" s="165" t="s">
        <v>65</v>
      </c>
      <c r="K4" s="166" t="s">
        <v>62</v>
      </c>
      <c r="L4" s="166" t="s">
        <v>60</v>
      </c>
      <c r="M4" s="164" t="s">
        <v>59</v>
      </c>
      <c r="N4" s="165" t="s">
        <v>58</v>
      </c>
      <c r="O4" s="165" t="s">
        <v>57</v>
      </c>
      <c r="P4" s="166" t="s">
        <v>55</v>
      </c>
      <c r="Q4" s="166" t="s">
        <v>56</v>
      </c>
      <c r="R4" s="164" t="s">
        <v>48</v>
      </c>
      <c r="S4" s="165" t="s">
        <v>45</v>
      </c>
      <c r="T4" s="165" t="s">
        <v>49</v>
      </c>
      <c r="U4" s="166" t="s">
        <v>50</v>
      </c>
      <c r="V4" s="166" t="s">
        <v>44</v>
      </c>
      <c r="W4" s="164" t="s">
        <v>51</v>
      </c>
      <c r="X4" s="165" t="s">
        <v>46</v>
      </c>
      <c r="Y4" s="165" t="s">
        <v>52</v>
      </c>
      <c r="Z4" s="166" t="s">
        <v>53</v>
      </c>
      <c r="AA4" s="166" t="s">
        <v>43</v>
      </c>
      <c r="AB4" s="164" t="s">
        <v>71</v>
      </c>
      <c r="AC4" s="165" t="s">
        <v>72</v>
      </c>
      <c r="AD4" s="165" t="s">
        <v>73</v>
      </c>
      <c r="AE4" s="166" t="s">
        <v>74</v>
      </c>
      <c r="AF4" s="166" t="s">
        <v>42</v>
      </c>
    </row>
    <row r="5" spans="2:32" ht="12.75">
      <c r="B5" s="104" t="s">
        <v>234</v>
      </c>
      <c r="C5" s="58">
        <v>28541.4</v>
      </c>
      <c r="D5" s="58">
        <v>7445.4000000000015</v>
      </c>
      <c r="E5" s="58">
        <v>4734</v>
      </c>
      <c r="F5" s="58">
        <v>6052</v>
      </c>
      <c r="G5" s="58">
        <v>10310</v>
      </c>
      <c r="H5" s="58">
        <v>25726</v>
      </c>
      <c r="I5" s="58">
        <v>9332</v>
      </c>
      <c r="J5" s="58">
        <v>4623</v>
      </c>
      <c r="K5" s="58">
        <v>4642</v>
      </c>
      <c r="L5" s="58">
        <v>7129</v>
      </c>
      <c r="M5" s="58">
        <v>23540</v>
      </c>
      <c r="N5" s="58">
        <v>6384</v>
      </c>
      <c r="O5" s="58">
        <v>4345</v>
      </c>
      <c r="P5" s="58">
        <v>4803</v>
      </c>
      <c r="Q5" s="58">
        <v>8008</v>
      </c>
      <c r="R5" s="58">
        <v>22308.521362334577</v>
      </c>
      <c r="S5" s="58">
        <v>6763.489749411288</v>
      </c>
      <c r="T5" s="58">
        <v>4012</v>
      </c>
      <c r="U5" s="58">
        <v>4545</v>
      </c>
      <c r="V5" s="58">
        <v>6990</v>
      </c>
      <c r="W5" s="58">
        <v>19014</v>
      </c>
      <c r="X5" s="58">
        <v>5786</v>
      </c>
      <c r="Y5" s="58">
        <v>3557</v>
      </c>
      <c r="Z5" s="58">
        <v>3657</v>
      </c>
      <c r="AA5" s="58">
        <v>6014</v>
      </c>
      <c r="AB5" s="58">
        <v>17888</v>
      </c>
      <c r="AC5" s="58">
        <v>5649</v>
      </c>
      <c r="AD5" s="58">
        <v>3098</v>
      </c>
      <c r="AE5" s="58">
        <v>3397</v>
      </c>
      <c r="AF5" s="58">
        <v>5744</v>
      </c>
    </row>
    <row r="6" spans="2:32" ht="12.75">
      <c r="B6" s="104" t="s">
        <v>235</v>
      </c>
      <c r="C6" s="58">
        <v>1424.7</v>
      </c>
      <c r="D6" s="58">
        <v>376.70000000000005</v>
      </c>
      <c r="E6" s="58">
        <v>275</v>
      </c>
      <c r="F6" s="58">
        <v>316</v>
      </c>
      <c r="G6" s="58">
        <v>457</v>
      </c>
      <c r="H6" s="58">
        <v>1402</v>
      </c>
      <c r="I6" s="58">
        <v>418</v>
      </c>
      <c r="J6" s="58">
        <v>259</v>
      </c>
      <c r="K6" s="58">
        <v>292</v>
      </c>
      <c r="L6" s="58">
        <v>433</v>
      </c>
      <c r="M6" s="58">
        <v>1430</v>
      </c>
      <c r="N6" s="58">
        <v>391</v>
      </c>
      <c r="O6" s="58">
        <v>265</v>
      </c>
      <c r="P6" s="58">
        <v>294</v>
      </c>
      <c r="Q6" s="58">
        <v>480</v>
      </c>
      <c r="R6" s="58">
        <v>1388.97060012</v>
      </c>
      <c r="S6" s="58">
        <v>423.31286636999994</v>
      </c>
      <c r="T6" s="58">
        <v>250</v>
      </c>
      <c r="U6" s="58">
        <v>280</v>
      </c>
      <c r="V6" s="58">
        <v>435</v>
      </c>
      <c r="W6" s="58">
        <v>1217</v>
      </c>
      <c r="X6" s="58">
        <v>368</v>
      </c>
      <c r="Y6" s="58">
        <v>221</v>
      </c>
      <c r="Z6" s="58">
        <v>225</v>
      </c>
      <c r="AA6" s="58">
        <v>402</v>
      </c>
      <c r="AB6" s="58">
        <v>1187</v>
      </c>
      <c r="AC6" s="58">
        <v>382</v>
      </c>
      <c r="AD6" s="58">
        <v>202</v>
      </c>
      <c r="AE6" s="58">
        <v>228</v>
      </c>
      <c r="AF6" s="58">
        <v>376</v>
      </c>
    </row>
    <row r="7" spans="2:32" ht="12.75">
      <c r="B7" s="104" t="s">
        <v>236</v>
      </c>
      <c r="C7" s="58">
        <v>1877.6</v>
      </c>
      <c r="D7" s="58">
        <v>367.5999999999999</v>
      </c>
      <c r="E7" s="58">
        <v>462</v>
      </c>
      <c r="F7" s="58">
        <v>587</v>
      </c>
      <c r="G7" s="58">
        <v>461</v>
      </c>
      <c r="H7" s="58">
        <v>2547</v>
      </c>
      <c r="I7" s="58">
        <v>435</v>
      </c>
      <c r="J7" s="58">
        <v>567</v>
      </c>
      <c r="K7" s="58">
        <v>887</v>
      </c>
      <c r="L7" s="58">
        <v>658</v>
      </c>
      <c r="M7" s="58">
        <v>2646</v>
      </c>
      <c r="N7" s="58">
        <v>966</v>
      </c>
      <c r="O7" s="58">
        <v>626</v>
      </c>
      <c r="P7" s="58">
        <v>544</v>
      </c>
      <c r="Q7" s="58">
        <v>510</v>
      </c>
      <c r="R7" s="58">
        <v>1262.77988745</v>
      </c>
      <c r="S7" s="58">
        <v>337.3724016599999</v>
      </c>
      <c r="T7" s="58">
        <v>332</v>
      </c>
      <c r="U7" s="58">
        <v>250</v>
      </c>
      <c r="V7" s="58">
        <v>343</v>
      </c>
      <c r="W7" s="58">
        <v>1100</v>
      </c>
      <c r="X7" s="58">
        <v>325</v>
      </c>
      <c r="Y7" s="58">
        <v>302</v>
      </c>
      <c r="Z7" s="58">
        <v>203</v>
      </c>
      <c r="AA7" s="58">
        <v>272</v>
      </c>
      <c r="AB7" s="58">
        <v>842</v>
      </c>
      <c r="AC7" s="58">
        <v>245</v>
      </c>
      <c r="AD7" s="58">
        <v>221</v>
      </c>
      <c r="AE7" s="58">
        <v>168</v>
      </c>
      <c r="AF7" s="58">
        <v>208</v>
      </c>
    </row>
    <row r="8" spans="2:32" ht="12.75">
      <c r="B8" s="104" t="s">
        <v>237</v>
      </c>
      <c r="C8" s="58">
        <v>68</v>
      </c>
      <c r="D8" s="58">
        <v>4</v>
      </c>
      <c r="E8" s="58">
        <v>18</v>
      </c>
      <c r="F8" s="58">
        <v>18</v>
      </c>
      <c r="G8" s="58">
        <v>24</v>
      </c>
      <c r="H8" s="58">
        <v>107</v>
      </c>
      <c r="I8" s="58">
        <v>12</v>
      </c>
      <c r="J8" s="58">
        <v>35</v>
      </c>
      <c r="K8" s="58">
        <v>28</v>
      </c>
      <c r="L8" s="58">
        <v>32</v>
      </c>
      <c r="M8" s="58">
        <v>111</v>
      </c>
      <c r="N8" s="58">
        <v>38</v>
      </c>
      <c r="O8" s="58">
        <v>25</v>
      </c>
      <c r="P8" s="58">
        <v>28</v>
      </c>
      <c r="Q8" s="58">
        <v>20</v>
      </c>
      <c r="R8" s="58">
        <v>0</v>
      </c>
      <c r="S8" s="58">
        <v>0</v>
      </c>
      <c r="T8" s="58">
        <v>0</v>
      </c>
      <c r="U8" s="58">
        <v>0</v>
      </c>
      <c r="V8" s="58">
        <v>0</v>
      </c>
      <c r="W8" s="58">
        <v>0</v>
      </c>
      <c r="X8" s="58">
        <v>0</v>
      </c>
      <c r="Y8" s="58">
        <v>0</v>
      </c>
      <c r="Z8" s="58">
        <v>0</v>
      </c>
      <c r="AA8" s="58">
        <v>0</v>
      </c>
      <c r="AB8" s="58">
        <v>0</v>
      </c>
      <c r="AC8" s="58">
        <v>0</v>
      </c>
      <c r="AD8" s="58">
        <v>0</v>
      </c>
      <c r="AE8" s="58">
        <v>0</v>
      </c>
      <c r="AF8" s="58">
        <v>0</v>
      </c>
    </row>
    <row r="9" spans="2:32" ht="12.75">
      <c r="B9" s="104" t="s">
        <v>238</v>
      </c>
      <c r="C9" s="58">
        <v>75</v>
      </c>
      <c r="D9" s="58">
        <v>20</v>
      </c>
      <c r="E9" s="58">
        <v>16</v>
      </c>
      <c r="F9" s="58">
        <v>24</v>
      </c>
      <c r="G9" s="58">
        <v>19</v>
      </c>
      <c r="H9" s="58">
        <v>120</v>
      </c>
      <c r="I9" s="58">
        <v>18</v>
      </c>
      <c r="J9" s="58">
        <v>20</v>
      </c>
      <c r="K9" s="58">
        <v>40</v>
      </c>
      <c r="L9" s="58">
        <v>42</v>
      </c>
      <c r="M9" s="58">
        <v>183</v>
      </c>
      <c r="N9" s="58">
        <v>48</v>
      </c>
      <c r="O9" s="58">
        <v>43</v>
      </c>
      <c r="P9" s="58">
        <v>33</v>
      </c>
      <c r="Q9" s="58">
        <v>59</v>
      </c>
      <c r="R9" s="58">
        <v>160.93461927</v>
      </c>
      <c r="S9" s="58">
        <v>52.91533901000001</v>
      </c>
      <c r="T9" s="58">
        <v>41</v>
      </c>
      <c r="U9" s="58">
        <v>34</v>
      </c>
      <c r="V9" s="58">
        <v>33</v>
      </c>
      <c r="W9" s="58">
        <v>58</v>
      </c>
      <c r="X9" s="58">
        <v>15</v>
      </c>
      <c r="Y9" s="58">
        <v>16</v>
      </c>
      <c r="Z9" s="58">
        <v>13</v>
      </c>
      <c r="AA9" s="58">
        <v>14</v>
      </c>
      <c r="AB9" s="58">
        <v>44</v>
      </c>
      <c r="AC9" s="58">
        <v>12</v>
      </c>
      <c r="AD9" s="58">
        <v>10</v>
      </c>
      <c r="AE9" s="58">
        <v>11</v>
      </c>
      <c r="AF9" s="58">
        <v>10</v>
      </c>
    </row>
    <row r="10" spans="2:32" ht="12.75">
      <c r="B10" s="104" t="s">
        <v>239</v>
      </c>
      <c r="C10" s="58">
        <v>1570.5</v>
      </c>
      <c r="D10" s="58">
        <v>475.5</v>
      </c>
      <c r="E10" s="58">
        <v>330</v>
      </c>
      <c r="F10" s="58">
        <v>326</v>
      </c>
      <c r="G10" s="58">
        <v>439</v>
      </c>
      <c r="H10" s="58">
        <v>1695</v>
      </c>
      <c r="I10" s="58">
        <v>444</v>
      </c>
      <c r="J10" s="58">
        <v>385</v>
      </c>
      <c r="K10" s="58">
        <v>414</v>
      </c>
      <c r="L10" s="58">
        <v>452</v>
      </c>
      <c r="M10" s="58">
        <v>1360</v>
      </c>
      <c r="N10" s="58">
        <v>471</v>
      </c>
      <c r="O10" s="58">
        <v>337</v>
      </c>
      <c r="P10" s="58">
        <v>232</v>
      </c>
      <c r="Q10" s="58">
        <v>320</v>
      </c>
      <c r="R10" s="58">
        <v>841.65581862</v>
      </c>
      <c r="S10" s="58">
        <v>300.02889963999996</v>
      </c>
      <c r="T10" s="58">
        <v>97</v>
      </c>
      <c r="U10" s="58">
        <v>134</v>
      </c>
      <c r="V10" s="58">
        <v>311</v>
      </c>
      <c r="W10" s="58">
        <v>0</v>
      </c>
      <c r="X10" s="58">
        <v>0</v>
      </c>
      <c r="Y10" s="58">
        <v>0</v>
      </c>
      <c r="Z10" s="58">
        <v>0</v>
      </c>
      <c r="AA10" s="58">
        <v>0</v>
      </c>
      <c r="AB10" s="58">
        <v>0</v>
      </c>
      <c r="AC10" s="58">
        <v>0</v>
      </c>
      <c r="AD10" s="58">
        <v>0</v>
      </c>
      <c r="AE10" s="58">
        <v>0</v>
      </c>
      <c r="AF10" s="58">
        <v>0</v>
      </c>
    </row>
    <row r="11" spans="2:32" ht="12.75">
      <c r="B11" s="104" t="s">
        <v>240</v>
      </c>
      <c r="C11" s="58">
        <v>1126.7</v>
      </c>
      <c r="D11" s="58">
        <v>388.70000000000005</v>
      </c>
      <c r="E11" s="58">
        <v>113</v>
      </c>
      <c r="F11" s="58">
        <v>192</v>
      </c>
      <c r="G11" s="58">
        <v>433</v>
      </c>
      <c r="H11" s="58">
        <v>1079</v>
      </c>
      <c r="I11" s="58">
        <v>380</v>
      </c>
      <c r="J11" s="58">
        <v>117</v>
      </c>
      <c r="K11" s="58">
        <v>177</v>
      </c>
      <c r="L11" s="58">
        <v>405</v>
      </c>
      <c r="M11" s="58">
        <v>1069</v>
      </c>
      <c r="N11" s="58">
        <v>337</v>
      </c>
      <c r="O11" s="58">
        <v>131</v>
      </c>
      <c r="P11" s="58">
        <v>171</v>
      </c>
      <c r="Q11" s="58">
        <v>430</v>
      </c>
      <c r="R11" s="58">
        <v>978.08734814</v>
      </c>
      <c r="S11" s="58">
        <v>341.64403041</v>
      </c>
      <c r="T11" s="58">
        <v>109</v>
      </c>
      <c r="U11" s="58">
        <v>151</v>
      </c>
      <c r="V11" s="58">
        <v>376</v>
      </c>
      <c r="W11" s="58">
        <v>0</v>
      </c>
      <c r="X11" s="58">
        <v>0</v>
      </c>
      <c r="Y11" s="58">
        <v>0</v>
      </c>
      <c r="Z11" s="58">
        <v>0</v>
      </c>
      <c r="AA11" s="58">
        <v>0</v>
      </c>
      <c r="AB11" s="58">
        <v>0</v>
      </c>
      <c r="AC11" s="58">
        <v>0</v>
      </c>
      <c r="AD11" s="58">
        <v>0</v>
      </c>
      <c r="AE11" s="58">
        <v>0</v>
      </c>
      <c r="AF11" s="58">
        <v>0</v>
      </c>
    </row>
    <row r="12" spans="2:32" ht="12.75">
      <c r="B12" s="104" t="s">
        <v>241</v>
      </c>
      <c r="C12" s="58">
        <v>114.9</v>
      </c>
      <c r="D12" s="58">
        <v>37.900000000000006</v>
      </c>
      <c r="E12" s="58">
        <v>12</v>
      </c>
      <c r="F12" s="58">
        <v>34</v>
      </c>
      <c r="G12" s="58">
        <v>31</v>
      </c>
      <c r="H12" s="58">
        <v>281</v>
      </c>
      <c r="I12" s="58">
        <v>62</v>
      </c>
      <c r="J12" s="58">
        <v>90</v>
      </c>
      <c r="K12" s="58">
        <v>70</v>
      </c>
      <c r="L12" s="58">
        <v>59</v>
      </c>
      <c r="M12" s="58">
        <v>239</v>
      </c>
      <c r="N12" s="58">
        <v>60</v>
      </c>
      <c r="O12" s="58">
        <v>72</v>
      </c>
      <c r="P12" s="58">
        <v>38</v>
      </c>
      <c r="Q12" s="58">
        <v>76</v>
      </c>
      <c r="R12" s="58">
        <v>328.65915057999996</v>
      </c>
      <c r="S12" s="58">
        <v>77.05767708999994</v>
      </c>
      <c r="T12" s="58">
        <v>90</v>
      </c>
      <c r="U12" s="58">
        <v>53</v>
      </c>
      <c r="V12" s="58">
        <v>109</v>
      </c>
      <c r="W12" s="58">
        <v>448</v>
      </c>
      <c r="X12" s="58">
        <v>127</v>
      </c>
      <c r="Y12" s="58">
        <v>112</v>
      </c>
      <c r="Z12" s="58">
        <v>109</v>
      </c>
      <c r="AA12" s="58">
        <v>100</v>
      </c>
      <c r="AB12" s="58">
        <v>279</v>
      </c>
      <c r="AC12" s="58">
        <v>85</v>
      </c>
      <c r="AD12" s="58">
        <v>58</v>
      </c>
      <c r="AE12" s="58">
        <v>73</v>
      </c>
      <c r="AF12" s="58">
        <v>64</v>
      </c>
    </row>
    <row r="13" spans="2:32" ht="12.75">
      <c r="B13" s="104" t="s">
        <v>242</v>
      </c>
      <c r="C13" s="58">
        <v>266.7</v>
      </c>
      <c r="D13" s="58">
        <v>80.69999999999999</v>
      </c>
      <c r="E13" s="58">
        <v>53</v>
      </c>
      <c r="F13" s="58">
        <v>64</v>
      </c>
      <c r="G13" s="58">
        <v>69</v>
      </c>
      <c r="H13" s="58">
        <v>480</v>
      </c>
      <c r="I13" s="58">
        <v>124</v>
      </c>
      <c r="J13" s="58">
        <v>101</v>
      </c>
      <c r="K13" s="58">
        <v>118</v>
      </c>
      <c r="L13" s="58">
        <v>137</v>
      </c>
      <c r="M13" s="58">
        <v>594</v>
      </c>
      <c r="N13" s="58">
        <v>162</v>
      </c>
      <c r="O13" s="58">
        <v>144</v>
      </c>
      <c r="P13" s="58">
        <v>130</v>
      </c>
      <c r="Q13" s="58">
        <v>171</v>
      </c>
      <c r="R13" s="58">
        <v>586.40416191</v>
      </c>
      <c r="S13" s="58">
        <v>196.50158971999997</v>
      </c>
      <c r="T13" s="58">
        <v>130</v>
      </c>
      <c r="U13" s="58">
        <v>132</v>
      </c>
      <c r="V13" s="58">
        <v>129</v>
      </c>
      <c r="W13" s="58">
        <v>578</v>
      </c>
      <c r="X13" s="58">
        <v>195</v>
      </c>
      <c r="Y13" s="58">
        <v>134</v>
      </c>
      <c r="Z13" s="58">
        <v>134</v>
      </c>
      <c r="AA13" s="58">
        <v>106</v>
      </c>
      <c r="AB13" s="58">
        <v>408</v>
      </c>
      <c r="AC13" s="58">
        <v>70</v>
      </c>
      <c r="AD13" s="58">
        <v>131</v>
      </c>
      <c r="AE13" s="58">
        <v>111</v>
      </c>
      <c r="AF13" s="58">
        <v>97</v>
      </c>
    </row>
    <row r="14" spans="2:32" ht="12.75">
      <c r="B14" s="104" t="s">
        <v>243</v>
      </c>
      <c r="C14" s="55">
        <v>1398.00000000001</v>
      </c>
      <c r="D14" s="55">
        <v>571.4999999999982</v>
      </c>
      <c r="E14" s="55">
        <v>292</v>
      </c>
      <c r="F14" s="55">
        <v>282</v>
      </c>
      <c r="G14" s="55">
        <v>252</v>
      </c>
      <c r="H14" s="55">
        <v>867</v>
      </c>
      <c r="I14" s="55">
        <v>260</v>
      </c>
      <c r="J14" s="55">
        <v>239</v>
      </c>
      <c r="K14" s="55">
        <v>178</v>
      </c>
      <c r="L14" s="55">
        <v>188</v>
      </c>
      <c r="M14" s="55">
        <v>872</v>
      </c>
      <c r="N14" s="55">
        <v>244</v>
      </c>
      <c r="O14" s="55">
        <v>215</v>
      </c>
      <c r="P14" s="55">
        <v>232</v>
      </c>
      <c r="Q14" s="55">
        <v>181</v>
      </c>
      <c r="R14" s="55">
        <v>873.8467793000002</v>
      </c>
      <c r="S14" s="55">
        <v>173.31663948300047</v>
      </c>
      <c r="T14" s="55">
        <v>239</v>
      </c>
      <c r="U14" s="55">
        <v>239</v>
      </c>
      <c r="V14" s="55">
        <v>221</v>
      </c>
      <c r="W14" s="55">
        <v>589</v>
      </c>
      <c r="X14" s="55">
        <v>157</v>
      </c>
      <c r="Y14" s="55">
        <v>166</v>
      </c>
      <c r="Z14" s="55">
        <v>137</v>
      </c>
      <c r="AA14" s="55">
        <v>138</v>
      </c>
      <c r="AB14" s="55">
        <v>633</v>
      </c>
      <c r="AC14" s="55">
        <v>196</v>
      </c>
      <c r="AD14" s="55">
        <v>161</v>
      </c>
      <c r="AE14" s="55">
        <v>152</v>
      </c>
      <c r="AF14" s="55">
        <v>124</v>
      </c>
    </row>
    <row r="15" spans="2:32" ht="13.5" thickBot="1">
      <c r="B15" s="105" t="s">
        <v>233</v>
      </c>
      <c r="C15" s="65">
        <v>36463.5</v>
      </c>
      <c r="D15" s="65">
        <v>9768</v>
      </c>
      <c r="E15" s="65">
        <v>6305</v>
      </c>
      <c r="F15" s="65">
        <v>7895</v>
      </c>
      <c r="G15" s="65">
        <v>12495</v>
      </c>
      <c r="H15" s="65">
        <v>34304</v>
      </c>
      <c r="I15" s="65">
        <v>11485</v>
      </c>
      <c r="J15" s="65">
        <v>6436</v>
      </c>
      <c r="K15" s="65">
        <v>6846</v>
      </c>
      <c r="L15" s="65">
        <v>9535</v>
      </c>
      <c r="M15" s="65">
        <v>32044</v>
      </c>
      <c r="N15" s="65">
        <v>9101</v>
      </c>
      <c r="O15" s="65">
        <v>6203</v>
      </c>
      <c r="P15" s="65">
        <v>6505</v>
      </c>
      <c r="Q15" s="65">
        <v>10255</v>
      </c>
      <c r="R15" s="65">
        <v>28729.859727724575</v>
      </c>
      <c r="S15" s="65">
        <v>8665.639192794288</v>
      </c>
      <c r="T15" s="65">
        <v>5300</v>
      </c>
      <c r="U15" s="65">
        <v>5818</v>
      </c>
      <c r="V15" s="65">
        <v>8947</v>
      </c>
      <c r="W15" s="65">
        <v>23004</v>
      </c>
      <c r="X15" s="65">
        <v>6973</v>
      </c>
      <c r="Y15" s="65">
        <v>4508</v>
      </c>
      <c r="Z15" s="65">
        <v>4478</v>
      </c>
      <c r="AA15" s="65">
        <v>7046</v>
      </c>
      <c r="AB15" s="65">
        <v>21281</v>
      </c>
      <c r="AC15" s="65">
        <v>6639</v>
      </c>
      <c r="AD15" s="65">
        <v>3881</v>
      </c>
      <c r="AE15" s="65">
        <v>4140</v>
      </c>
      <c r="AF15" s="65">
        <v>6623</v>
      </c>
    </row>
    <row r="16" spans="2:32" ht="13.5" thickTop="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row>
    <row r="17" spans="2:32" ht="26.25">
      <c r="B17" s="112" t="s">
        <v>231</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row>
    <row r="18" spans="2:32" ht="12.75">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row>
    <row r="19" spans="2:32" s="95" customFormat="1" ht="75.75" customHeight="1">
      <c r="B19" s="163" t="s">
        <v>89</v>
      </c>
      <c r="C19" s="164" t="s">
        <v>295</v>
      </c>
      <c r="D19" s="165" t="s">
        <v>296</v>
      </c>
      <c r="E19" s="165" t="s">
        <v>297</v>
      </c>
      <c r="F19" s="166" t="s">
        <v>298</v>
      </c>
      <c r="G19" s="166" t="s">
        <v>299</v>
      </c>
      <c r="H19" s="164" t="s">
        <v>63</v>
      </c>
      <c r="I19" s="165" t="s">
        <v>64</v>
      </c>
      <c r="J19" s="165" t="s">
        <v>65</v>
      </c>
      <c r="K19" s="166" t="s">
        <v>62</v>
      </c>
      <c r="L19" s="166" t="s">
        <v>60</v>
      </c>
      <c r="M19" s="164" t="s">
        <v>59</v>
      </c>
      <c r="N19" s="165" t="s">
        <v>58</v>
      </c>
      <c r="O19" s="165" t="s">
        <v>57</v>
      </c>
      <c r="P19" s="166" t="s">
        <v>55</v>
      </c>
      <c r="Q19" s="166" t="s">
        <v>56</v>
      </c>
      <c r="R19" s="164" t="s">
        <v>48</v>
      </c>
      <c r="S19" s="165" t="s">
        <v>45</v>
      </c>
      <c r="T19" s="165" t="s">
        <v>49</v>
      </c>
      <c r="U19" s="166" t="s">
        <v>50</v>
      </c>
      <c r="V19" s="166" t="s">
        <v>44</v>
      </c>
      <c r="W19" s="164" t="s">
        <v>51</v>
      </c>
      <c r="X19" s="165" t="s">
        <v>46</v>
      </c>
      <c r="Y19" s="165" t="s">
        <v>52</v>
      </c>
      <c r="Z19" s="166" t="s">
        <v>52</v>
      </c>
      <c r="AA19" s="166" t="s">
        <v>43</v>
      </c>
      <c r="AB19" s="164" t="s">
        <v>71</v>
      </c>
      <c r="AC19" s="165" t="s">
        <v>72</v>
      </c>
      <c r="AD19" s="165" t="s">
        <v>73</v>
      </c>
      <c r="AE19" s="166" t="s">
        <v>74</v>
      </c>
      <c r="AF19" s="166" t="s">
        <v>42</v>
      </c>
    </row>
    <row r="20" spans="2:32" ht="12.75">
      <c r="B20" s="106"/>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row>
    <row r="21" spans="2:32" ht="12.75">
      <c r="B21" s="104" t="s">
        <v>244</v>
      </c>
      <c r="C21" s="58">
        <v>-22005</v>
      </c>
      <c r="D21" s="58">
        <v>-6089.200000000001</v>
      </c>
      <c r="E21" s="58">
        <v>-3289</v>
      </c>
      <c r="F21" s="58">
        <v>-4420</v>
      </c>
      <c r="G21" s="58">
        <v>-8206</v>
      </c>
      <c r="H21" s="58">
        <v>-18750</v>
      </c>
      <c r="I21" s="58">
        <v>-7255</v>
      </c>
      <c r="J21" s="58">
        <v>-3211</v>
      </c>
      <c r="K21" s="58">
        <v>-3023</v>
      </c>
      <c r="L21" s="58">
        <v>-5177</v>
      </c>
      <c r="M21" s="58">
        <v>-17569</v>
      </c>
      <c r="N21" s="58">
        <v>-4757</v>
      </c>
      <c r="O21" s="58">
        <v>-3011</v>
      </c>
      <c r="P21" s="58">
        <v>-3412</v>
      </c>
      <c r="Q21" s="58">
        <v>-6389</v>
      </c>
      <c r="R21" s="58">
        <v>-15714</v>
      </c>
      <c r="S21" s="58">
        <v>-2952.9823639625993</v>
      </c>
      <c r="T21" s="58">
        <v>-3073</v>
      </c>
      <c r="U21" s="58">
        <v>-3802</v>
      </c>
      <c r="V21" s="58">
        <v>-5886</v>
      </c>
      <c r="W21" s="58">
        <v>-13353</v>
      </c>
      <c r="X21" s="58">
        <v>-4444</v>
      </c>
      <c r="Y21" s="58">
        <v>-2347</v>
      </c>
      <c r="Z21" s="58">
        <v>-2407</v>
      </c>
      <c r="AA21" s="58">
        <v>-4155</v>
      </c>
      <c r="AB21" s="58">
        <v>-11005</v>
      </c>
      <c r="AC21" s="58">
        <v>-3575</v>
      </c>
      <c r="AD21" s="58">
        <v>-1761</v>
      </c>
      <c r="AE21" s="58">
        <v>-2153</v>
      </c>
      <c r="AF21" s="58">
        <v>-3516</v>
      </c>
    </row>
    <row r="22" spans="2:32" ht="12.75">
      <c r="B22" s="104" t="s">
        <v>245</v>
      </c>
      <c r="C22" s="58">
        <v>-695.1</v>
      </c>
      <c r="D22" s="58">
        <v>-226.10000000000002</v>
      </c>
      <c r="E22" s="58">
        <v>-75</v>
      </c>
      <c r="F22" s="58">
        <v>-120</v>
      </c>
      <c r="G22" s="58">
        <v>-274</v>
      </c>
      <c r="H22" s="58">
        <v>-760</v>
      </c>
      <c r="I22" s="58">
        <v>-245</v>
      </c>
      <c r="J22" s="58">
        <v>-76</v>
      </c>
      <c r="K22" s="58">
        <v>-119</v>
      </c>
      <c r="L22" s="58">
        <v>-320</v>
      </c>
      <c r="M22" s="58">
        <v>-908</v>
      </c>
      <c r="N22" s="58">
        <v>-275</v>
      </c>
      <c r="O22" s="58">
        <v>-99</v>
      </c>
      <c r="P22" s="58">
        <v>-137</v>
      </c>
      <c r="Q22" s="58">
        <v>-397</v>
      </c>
      <c r="R22" s="58">
        <v>-984</v>
      </c>
      <c r="S22" s="58">
        <v>-322.40218660000005</v>
      </c>
      <c r="T22" s="58">
        <v>-99</v>
      </c>
      <c r="U22" s="58">
        <v>-151</v>
      </c>
      <c r="V22" s="58">
        <v>-193</v>
      </c>
      <c r="W22" s="58">
        <v>0</v>
      </c>
      <c r="X22" s="58">
        <v>0</v>
      </c>
      <c r="Y22" s="58">
        <v>0</v>
      </c>
      <c r="Z22" s="58">
        <v>0</v>
      </c>
      <c r="AA22" s="58">
        <v>0</v>
      </c>
      <c r="AB22" s="58">
        <v>0</v>
      </c>
      <c r="AC22" s="58">
        <v>0</v>
      </c>
      <c r="AD22" s="58">
        <v>0</v>
      </c>
      <c r="AE22" s="58">
        <v>0</v>
      </c>
      <c r="AF22" s="58">
        <v>0</v>
      </c>
    </row>
    <row r="23" spans="2:32" ht="12.75">
      <c r="B23" s="104" t="s">
        <v>246</v>
      </c>
      <c r="C23" s="58">
        <v>-917.2</v>
      </c>
      <c r="D23" s="58">
        <v>-247.20000000000005</v>
      </c>
      <c r="E23" s="58">
        <v>-249</v>
      </c>
      <c r="F23" s="58">
        <v>-218</v>
      </c>
      <c r="G23" s="58">
        <v>-203</v>
      </c>
      <c r="H23" s="58">
        <v>-1093</v>
      </c>
      <c r="I23" s="58">
        <v>-263</v>
      </c>
      <c r="J23" s="58">
        <v>-300</v>
      </c>
      <c r="K23" s="58">
        <v>-299</v>
      </c>
      <c r="L23" s="58">
        <v>-231</v>
      </c>
      <c r="M23" s="58">
        <v>-670</v>
      </c>
      <c r="N23" s="58">
        <v>-231</v>
      </c>
      <c r="O23" s="58">
        <v>-259</v>
      </c>
      <c r="P23" s="58">
        <v>-128</v>
      </c>
      <c r="Q23" s="58">
        <v>-52</v>
      </c>
      <c r="R23" s="58">
        <v>0</v>
      </c>
      <c r="S23" s="58">
        <v>0</v>
      </c>
      <c r="T23" s="58">
        <v>0</v>
      </c>
      <c r="U23" s="58">
        <v>0</v>
      </c>
      <c r="V23" s="58">
        <v>0</v>
      </c>
      <c r="W23" s="58">
        <v>0</v>
      </c>
      <c r="X23" s="58">
        <v>0</v>
      </c>
      <c r="Y23" s="58">
        <v>0</v>
      </c>
      <c r="Z23" s="58">
        <v>0</v>
      </c>
      <c r="AA23" s="58">
        <v>0</v>
      </c>
      <c r="AB23" s="58">
        <v>0</v>
      </c>
      <c r="AC23" s="58">
        <v>0</v>
      </c>
      <c r="AD23" s="58">
        <v>0</v>
      </c>
      <c r="AE23" s="58">
        <v>0</v>
      </c>
      <c r="AF23" s="58">
        <v>0</v>
      </c>
    </row>
    <row r="24" spans="2:32" ht="12.75">
      <c r="B24" s="104" t="s">
        <v>247</v>
      </c>
      <c r="C24" s="58">
        <v>-598.9</v>
      </c>
      <c r="D24" s="58">
        <v>-158.89999999999998</v>
      </c>
      <c r="E24" s="58">
        <v>-157</v>
      </c>
      <c r="F24" s="58">
        <v>-129</v>
      </c>
      <c r="G24" s="58">
        <v>-154</v>
      </c>
      <c r="H24" s="58">
        <v>-626</v>
      </c>
      <c r="I24" s="58">
        <v>-180</v>
      </c>
      <c r="J24" s="58">
        <v>-177</v>
      </c>
      <c r="K24" s="58">
        <v>-133</v>
      </c>
      <c r="L24" s="58">
        <v>-136</v>
      </c>
      <c r="M24" s="58">
        <v>-726</v>
      </c>
      <c r="N24" s="58">
        <v>-232</v>
      </c>
      <c r="O24" s="58">
        <v>-171</v>
      </c>
      <c r="P24" s="58">
        <v>-172</v>
      </c>
      <c r="Q24" s="58">
        <v>-151</v>
      </c>
      <c r="R24" s="58">
        <v>-749</v>
      </c>
      <c r="S24" s="58">
        <v>-187.724994269523</v>
      </c>
      <c r="T24" s="58">
        <v>-179</v>
      </c>
      <c r="U24" s="58">
        <v>-190</v>
      </c>
      <c r="V24" s="58">
        <v>-412</v>
      </c>
      <c r="W24" s="58">
        <v>-706</v>
      </c>
      <c r="X24" s="58">
        <v>-206</v>
      </c>
      <c r="Y24" s="58">
        <v>-173</v>
      </c>
      <c r="Z24" s="58">
        <v>-170</v>
      </c>
      <c r="AA24" s="58">
        <v>-157</v>
      </c>
      <c r="AB24" s="58">
        <v>-670</v>
      </c>
      <c r="AC24" s="58">
        <v>-230</v>
      </c>
      <c r="AD24" s="58">
        <v>-168</v>
      </c>
      <c r="AE24" s="58">
        <v>-141</v>
      </c>
      <c r="AF24" s="58">
        <v>-132</v>
      </c>
    </row>
    <row r="25" spans="2:32" ht="13.5" thickBot="1">
      <c r="B25" s="105" t="s">
        <v>233</v>
      </c>
      <c r="C25" s="65">
        <v>-24215.6</v>
      </c>
      <c r="D25" s="65">
        <v>-6721.400000000001</v>
      </c>
      <c r="E25" s="65">
        <v>-3770</v>
      </c>
      <c r="F25" s="65">
        <v>-4887</v>
      </c>
      <c r="G25" s="65">
        <v>-8837</v>
      </c>
      <c r="H25" s="65">
        <v>-21229</v>
      </c>
      <c r="I25" s="65">
        <v>-7943</v>
      </c>
      <c r="J25" s="65">
        <v>-3764</v>
      </c>
      <c r="K25" s="65">
        <v>-3574</v>
      </c>
      <c r="L25" s="65">
        <v>-5864</v>
      </c>
      <c r="M25" s="65">
        <v>-19873</v>
      </c>
      <c r="N25" s="65">
        <v>-5495</v>
      </c>
      <c r="O25" s="65">
        <v>-3540</v>
      </c>
      <c r="P25" s="65">
        <v>-3849</v>
      </c>
      <c r="Q25" s="65">
        <v>-6989</v>
      </c>
      <c r="R25" s="65">
        <v>-17447</v>
      </c>
      <c r="S25" s="65">
        <v>-3463.1095448321225</v>
      </c>
      <c r="T25" s="65">
        <v>-3351</v>
      </c>
      <c r="U25" s="65">
        <v>-4143</v>
      </c>
      <c r="V25" s="65">
        <v>-6491</v>
      </c>
      <c r="W25" s="65">
        <v>-14059</v>
      </c>
      <c r="X25" s="65">
        <v>-4650</v>
      </c>
      <c r="Y25" s="65">
        <v>-2520</v>
      </c>
      <c r="Z25" s="65">
        <v>-2577</v>
      </c>
      <c r="AA25" s="65">
        <v>-4312</v>
      </c>
      <c r="AB25" s="65">
        <v>-11675</v>
      </c>
      <c r="AC25" s="65">
        <v>-3805</v>
      </c>
      <c r="AD25" s="65">
        <v>-1929</v>
      </c>
      <c r="AE25" s="65">
        <v>-2294</v>
      </c>
      <c r="AF25" s="65">
        <v>-3648</v>
      </c>
    </row>
    <row r="26" spans="2:32" ht="13.5" thickTop="1">
      <c r="B26" s="106"/>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row>
    <row r="27" spans="2:32" s="95" customFormat="1" ht="75.75" customHeight="1">
      <c r="B27" s="163" t="s">
        <v>92</v>
      </c>
      <c r="C27" s="164" t="s">
        <v>295</v>
      </c>
      <c r="D27" s="165" t="s">
        <v>296</v>
      </c>
      <c r="E27" s="165" t="s">
        <v>297</v>
      </c>
      <c r="F27" s="166" t="s">
        <v>298</v>
      </c>
      <c r="G27" s="166" t="s">
        <v>299</v>
      </c>
      <c r="H27" s="164" t="s">
        <v>63</v>
      </c>
      <c r="I27" s="165" t="s">
        <v>64</v>
      </c>
      <c r="J27" s="165" t="s">
        <v>65</v>
      </c>
      <c r="K27" s="166" t="s">
        <v>62</v>
      </c>
      <c r="L27" s="166" t="s">
        <v>60</v>
      </c>
      <c r="M27" s="164" t="s">
        <v>59</v>
      </c>
      <c r="N27" s="165" t="s">
        <v>58</v>
      </c>
      <c r="O27" s="165" t="s">
        <v>57</v>
      </c>
      <c r="P27" s="166" t="s">
        <v>55</v>
      </c>
      <c r="Q27" s="166" t="s">
        <v>56</v>
      </c>
      <c r="R27" s="164" t="s">
        <v>48</v>
      </c>
      <c r="S27" s="165" t="s">
        <v>45</v>
      </c>
      <c r="T27" s="165" t="s">
        <v>49</v>
      </c>
      <c r="U27" s="166" t="s">
        <v>50</v>
      </c>
      <c r="V27" s="166" t="s">
        <v>44</v>
      </c>
      <c r="W27" s="164" t="s">
        <v>51</v>
      </c>
      <c r="X27" s="165" t="s">
        <v>46</v>
      </c>
      <c r="Y27" s="165" t="s">
        <v>52</v>
      </c>
      <c r="Z27" s="166" t="s">
        <v>52</v>
      </c>
      <c r="AA27" s="166" t="s">
        <v>43</v>
      </c>
      <c r="AB27" s="164" t="s">
        <v>71</v>
      </c>
      <c r="AC27" s="165" t="s">
        <v>72</v>
      </c>
      <c r="AD27" s="165" t="s">
        <v>73</v>
      </c>
      <c r="AE27" s="166" t="s">
        <v>74</v>
      </c>
      <c r="AF27" s="166" t="s">
        <v>42</v>
      </c>
    </row>
    <row r="28" spans="2:32" ht="12.75">
      <c r="B28" s="106"/>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row>
    <row r="29" spans="2:32" ht="12.75">
      <c r="B29" s="104" t="s">
        <v>248</v>
      </c>
      <c r="C29" s="58">
        <v>-1156</v>
      </c>
      <c r="D29" s="58">
        <v>-301.29999999999995</v>
      </c>
      <c r="E29" s="58">
        <v>-271</v>
      </c>
      <c r="F29" s="58">
        <v>-277</v>
      </c>
      <c r="G29" s="58">
        <v>-247</v>
      </c>
      <c r="H29" s="58">
        <v>-1076</v>
      </c>
      <c r="I29" s="58">
        <v>-272</v>
      </c>
      <c r="J29" s="58">
        <v>-256</v>
      </c>
      <c r="K29" s="58">
        <v>-302</v>
      </c>
      <c r="L29" s="58">
        <v>-246</v>
      </c>
      <c r="M29" s="58">
        <v>-1113</v>
      </c>
      <c r="N29" s="58">
        <v>-290</v>
      </c>
      <c r="O29" s="58">
        <v>-264</v>
      </c>
      <c r="P29" s="58">
        <v>-268</v>
      </c>
      <c r="Q29" s="58">
        <v>-291</v>
      </c>
      <c r="R29" s="58">
        <v>-1454</v>
      </c>
      <c r="S29" s="58">
        <v>-379.17548428072996</v>
      </c>
      <c r="T29" s="58">
        <v>-323</v>
      </c>
      <c r="U29" s="58">
        <v>-334</v>
      </c>
      <c r="V29" s="58">
        <v>-418</v>
      </c>
      <c r="W29" s="58">
        <v>-1463</v>
      </c>
      <c r="X29" s="58">
        <v>-368</v>
      </c>
      <c r="Y29" s="58">
        <v>-330</v>
      </c>
      <c r="Z29" s="58">
        <v>-350</v>
      </c>
      <c r="AA29" s="58">
        <v>-4150</v>
      </c>
      <c r="AB29" s="58">
        <v>-1531</v>
      </c>
      <c r="AC29" s="58">
        <v>-421</v>
      </c>
      <c r="AD29" s="58">
        <v>-323</v>
      </c>
      <c r="AE29" s="58">
        <v>-333</v>
      </c>
      <c r="AF29" s="58">
        <v>-455</v>
      </c>
    </row>
    <row r="30" spans="2:32" ht="12.75">
      <c r="B30" s="104" t="s">
        <v>249</v>
      </c>
      <c r="C30" s="58">
        <v>-168.9</v>
      </c>
      <c r="D30" s="58">
        <v>-14.900000000000006</v>
      </c>
      <c r="E30" s="58">
        <v>-25</v>
      </c>
      <c r="F30" s="58">
        <v>-127</v>
      </c>
      <c r="G30" s="58">
        <v>-2</v>
      </c>
      <c r="H30" s="58">
        <v>-282</v>
      </c>
      <c r="I30" s="58">
        <v>-125</v>
      </c>
      <c r="J30" s="58">
        <v>0</v>
      </c>
      <c r="K30" s="58">
        <v>-119</v>
      </c>
      <c r="L30" s="58">
        <v>-38</v>
      </c>
      <c r="M30" s="58">
        <v>-132</v>
      </c>
      <c r="N30" s="58">
        <v>-44</v>
      </c>
      <c r="O30" s="58">
        <v>-7</v>
      </c>
      <c r="P30" s="58">
        <v>-23</v>
      </c>
      <c r="Q30" s="58">
        <v>-23</v>
      </c>
      <c r="R30" s="58">
        <v>-127</v>
      </c>
      <c r="S30" s="58">
        <v>-65.569766726296</v>
      </c>
      <c r="T30" s="58">
        <v>-1</v>
      </c>
      <c r="U30" s="58">
        <v>-2</v>
      </c>
      <c r="V30" s="58">
        <v>-59</v>
      </c>
      <c r="W30" s="58">
        <v>-276</v>
      </c>
      <c r="X30" s="58">
        <v>-99</v>
      </c>
      <c r="Y30" s="58">
        <v>-37</v>
      </c>
      <c r="Z30" s="58">
        <v>-53</v>
      </c>
      <c r="AA30" s="58">
        <v>-862</v>
      </c>
      <c r="AB30" s="58">
        <v>-162</v>
      </c>
      <c r="AC30" s="58">
        <v>-50</v>
      </c>
      <c r="AD30" s="58">
        <v>-23</v>
      </c>
      <c r="AE30" s="58">
        <v>-54</v>
      </c>
      <c r="AF30" s="58">
        <v>-36</v>
      </c>
    </row>
    <row r="31" spans="2:32" ht="12.75">
      <c r="B31" s="104" t="s">
        <v>250</v>
      </c>
      <c r="C31" s="58">
        <v>-1349</v>
      </c>
      <c r="D31" s="58">
        <v>-496</v>
      </c>
      <c r="E31" s="58">
        <v>-287</v>
      </c>
      <c r="F31" s="58">
        <v>-351</v>
      </c>
      <c r="G31" s="58">
        <v>-274</v>
      </c>
      <c r="H31" s="58">
        <v>-1485</v>
      </c>
      <c r="I31" s="58">
        <v>-421</v>
      </c>
      <c r="J31" s="58">
        <v>-369</v>
      </c>
      <c r="K31" s="58">
        <v>-394</v>
      </c>
      <c r="L31" s="58">
        <v>-301</v>
      </c>
      <c r="M31" s="58">
        <v>-1563</v>
      </c>
      <c r="N31" s="58">
        <v>-582</v>
      </c>
      <c r="O31" s="58">
        <v>-341</v>
      </c>
      <c r="P31" s="58">
        <v>-332</v>
      </c>
      <c r="Q31" s="58">
        <v>-332</v>
      </c>
      <c r="R31" s="58">
        <v>-1479</v>
      </c>
      <c r="S31" s="58">
        <v>-422.28873052298013</v>
      </c>
      <c r="T31" s="58">
        <v>-382</v>
      </c>
      <c r="U31" s="58">
        <v>-350</v>
      </c>
      <c r="V31" s="58">
        <v>-324</v>
      </c>
      <c r="W31" s="58">
        <v>-1502</v>
      </c>
      <c r="X31" s="58">
        <v>-459</v>
      </c>
      <c r="Y31" s="58">
        <v>-380</v>
      </c>
      <c r="Z31" s="58">
        <v>-346</v>
      </c>
      <c r="AA31" s="58">
        <v>-3178</v>
      </c>
      <c r="AB31" s="58">
        <v>-1455</v>
      </c>
      <c r="AC31" s="58">
        <v>-466</v>
      </c>
      <c r="AD31" s="58">
        <v>-348</v>
      </c>
      <c r="AE31" s="58">
        <v>-343</v>
      </c>
      <c r="AF31" s="58">
        <v>-298</v>
      </c>
    </row>
    <row r="32" spans="2:32" ht="13.5" thickBot="1">
      <c r="B32" s="105" t="s">
        <v>233</v>
      </c>
      <c r="C32" s="65">
        <v>-2674</v>
      </c>
      <c r="D32" s="65">
        <v>-812.1999999999999</v>
      </c>
      <c r="E32" s="65">
        <v>-583</v>
      </c>
      <c r="F32" s="65">
        <v>-755</v>
      </c>
      <c r="G32" s="65">
        <v>-523</v>
      </c>
      <c r="H32" s="65">
        <v>-2843</v>
      </c>
      <c r="I32" s="65">
        <v>-818</v>
      </c>
      <c r="J32" s="65">
        <v>-625</v>
      </c>
      <c r="K32" s="65">
        <v>-815</v>
      </c>
      <c r="L32" s="65">
        <v>-585</v>
      </c>
      <c r="M32" s="65">
        <v>-2808</v>
      </c>
      <c r="N32" s="65">
        <v>-916</v>
      </c>
      <c r="O32" s="65">
        <v>-612</v>
      </c>
      <c r="P32" s="65">
        <v>-646</v>
      </c>
      <c r="Q32" s="65">
        <v>-646</v>
      </c>
      <c r="R32" s="65">
        <v>-3060</v>
      </c>
      <c r="S32" s="65">
        <v>-867.033981530006</v>
      </c>
      <c r="T32" s="65">
        <v>-706</v>
      </c>
      <c r="U32" s="65">
        <v>-686</v>
      </c>
      <c r="V32" s="65">
        <v>-801</v>
      </c>
      <c r="W32" s="65">
        <v>-3241</v>
      </c>
      <c r="X32" s="65">
        <v>-926</v>
      </c>
      <c r="Y32" s="65">
        <v>-747</v>
      </c>
      <c r="Z32" s="65">
        <v>-749</v>
      </c>
      <c r="AA32" s="65">
        <v>-8190</v>
      </c>
      <c r="AB32" s="65">
        <v>-3148</v>
      </c>
      <c r="AC32" s="65">
        <v>-937</v>
      </c>
      <c r="AD32" s="65">
        <v>-694</v>
      </c>
      <c r="AE32" s="65">
        <v>-730</v>
      </c>
      <c r="AF32" s="65">
        <v>-789</v>
      </c>
    </row>
    <row r="33" spans="24:27" ht="13.5" thickTop="1">
      <c r="X33" s="107"/>
      <c r="Y33" s="107"/>
      <c r="Z33" s="107"/>
      <c r="AA33" s="107"/>
    </row>
    <row r="34" spans="24:27" ht="12.75">
      <c r="X34" s="107"/>
      <c r="Y34" s="107"/>
      <c r="Z34" s="107"/>
      <c r="AA34" s="107"/>
    </row>
    <row r="35" spans="2:32" ht="12.75">
      <c r="B35" s="104"/>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row>
    <row r="36" spans="2:32" ht="12.75">
      <c r="B36" s="104"/>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row>
    <row r="37" spans="2:32" ht="12.75">
      <c r="B37" s="104"/>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row>
    <row r="38" spans="24:27" ht="12.75">
      <c r="X38" s="107"/>
      <c r="Y38" s="107"/>
      <c r="Z38" s="107"/>
      <c r="AA38" s="107"/>
    </row>
    <row r="39" spans="24:27" ht="12.75">
      <c r="X39" s="107"/>
      <c r="Y39" s="107"/>
      <c r="Z39" s="107"/>
      <c r="AA39" s="107"/>
    </row>
    <row r="40" spans="24:27" ht="12.75">
      <c r="X40" s="107"/>
      <c r="Y40" s="107"/>
      <c r="Z40" s="107"/>
      <c r="AA40" s="107"/>
    </row>
    <row r="41" spans="24:27" ht="12.75">
      <c r="X41" s="107"/>
      <c r="Y41" s="107"/>
      <c r="Z41" s="107"/>
      <c r="AA41" s="107"/>
    </row>
    <row r="42" spans="26:27" ht="12.75">
      <c r="Z42" s="107"/>
      <c r="AA42" s="107"/>
    </row>
  </sheetData>
  <sheetProtection/>
  <mergeCells count="5">
    <mergeCell ref="AB3:AF3"/>
    <mergeCell ref="W3:AA3"/>
    <mergeCell ref="R3:V3"/>
    <mergeCell ref="M3:Q3"/>
    <mergeCell ref="H3:L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421875" style="37" customWidth="1"/>
    <col min="2" max="2" width="47.421875" style="37" bestFit="1" customWidth="1"/>
    <col min="3" max="9" width="13.8515625" style="37" customWidth="1"/>
    <col min="10" max="10" width="7.28125" style="37" customWidth="1"/>
    <col min="11" max="11" width="47.421875" style="37" bestFit="1" customWidth="1"/>
    <col min="12" max="18" width="13.8515625" style="37" customWidth="1"/>
    <col min="19" max="16384" width="9.140625" style="37" customWidth="1"/>
  </cols>
  <sheetData>
    <row r="1" spans="3:18" ht="12.75">
      <c r="C1" s="38"/>
      <c r="D1" s="38"/>
      <c r="E1" s="38"/>
      <c r="F1" s="38"/>
      <c r="G1" s="38"/>
      <c r="H1" s="38"/>
      <c r="I1" s="38"/>
      <c r="L1" s="38"/>
      <c r="M1" s="38"/>
      <c r="N1" s="38"/>
      <c r="O1" s="38"/>
      <c r="P1" s="38"/>
      <c r="Q1" s="38"/>
      <c r="R1" s="38"/>
    </row>
    <row r="2" spans="2:18" ht="12.75">
      <c r="B2" s="9" t="s">
        <v>13</v>
      </c>
      <c r="C2" s="195" t="s">
        <v>47</v>
      </c>
      <c r="D2" s="195"/>
      <c r="E2" s="195"/>
      <c r="F2" s="195"/>
      <c r="G2" s="195"/>
      <c r="H2" s="195"/>
      <c r="I2" s="195"/>
      <c r="K2" s="9" t="s">
        <v>13</v>
      </c>
      <c r="L2" s="195" t="s">
        <v>35</v>
      </c>
      <c r="M2" s="195"/>
      <c r="N2" s="195"/>
      <c r="O2" s="195"/>
      <c r="P2" s="195"/>
      <c r="Q2" s="195"/>
      <c r="R2" s="195"/>
    </row>
    <row r="3" spans="2:11" s="38" customFormat="1" ht="12.75">
      <c r="B3" s="10"/>
      <c r="K3" s="10"/>
    </row>
    <row r="4" spans="2:18" ht="25.5">
      <c r="B4" s="34" t="s">
        <v>66</v>
      </c>
      <c r="C4" s="12" t="s">
        <v>33</v>
      </c>
      <c r="D4" s="12" t="s">
        <v>11</v>
      </c>
      <c r="E4" s="12" t="s">
        <v>27</v>
      </c>
      <c r="F4" s="12" t="s">
        <v>41</v>
      </c>
      <c r="G4" s="12" t="s">
        <v>21</v>
      </c>
      <c r="H4" s="12" t="s">
        <v>28</v>
      </c>
      <c r="I4" s="12" t="s">
        <v>31</v>
      </c>
      <c r="K4" s="13" t="s">
        <v>67</v>
      </c>
      <c r="L4" s="14" t="s">
        <v>33</v>
      </c>
      <c r="M4" s="14" t="s">
        <v>11</v>
      </c>
      <c r="N4" s="14" t="s">
        <v>27</v>
      </c>
      <c r="O4" s="14" t="s">
        <v>41</v>
      </c>
      <c r="P4" s="14" t="s">
        <v>21</v>
      </c>
      <c r="Q4" s="14" t="s">
        <v>28</v>
      </c>
      <c r="R4" s="14" t="s">
        <v>31</v>
      </c>
    </row>
    <row r="5" spans="2:18" ht="12.75">
      <c r="B5" s="15" t="s">
        <v>34</v>
      </c>
      <c r="C5" s="16"/>
      <c r="D5" s="16"/>
      <c r="E5" s="16"/>
      <c r="F5" s="16"/>
      <c r="G5" s="16"/>
      <c r="H5" s="16"/>
      <c r="I5" s="17"/>
      <c r="K5" s="15" t="s">
        <v>34</v>
      </c>
      <c r="L5" s="16"/>
      <c r="M5" s="16"/>
      <c r="N5" s="16"/>
      <c r="O5" s="16"/>
      <c r="P5" s="16"/>
      <c r="Q5" s="16"/>
      <c r="R5" s="17"/>
    </row>
    <row r="6" spans="2:18" ht="12.75">
      <c r="B6" s="18"/>
      <c r="C6" s="3"/>
      <c r="D6" s="3"/>
      <c r="E6" s="3"/>
      <c r="F6" s="3"/>
      <c r="G6" s="3"/>
      <c r="H6" s="3"/>
      <c r="I6" s="3"/>
      <c r="K6" s="18"/>
      <c r="L6" s="3"/>
      <c r="M6" s="3"/>
      <c r="N6" s="3"/>
      <c r="O6" s="3"/>
      <c r="P6" s="3"/>
      <c r="Q6" s="3"/>
      <c r="R6" s="3"/>
    </row>
    <row r="7" spans="2:18" ht="12.75">
      <c r="B7" s="18" t="s">
        <v>23</v>
      </c>
      <c r="C7" s="3">
        <v>1144</v>
      </c>
      <c r="D7" s="3">
        <v>7874</v>
      </c>
      <c r="E7" s="3">
        <v>37</v>
      </c>
      <c r="F7" s="3">
        <v>422</v>
      </c>
      <c r="G7" s="3">
        <v>60</v>
      </c>
      <c r="H7" s="3">
        <v>0</v>
      </c>
      <c r="I7" s="5">
        <v>9537</v>
      </c>
      <c r="K7" s="18" t="s">
        <v>23</v>
      </c>
      <c r="L7" s="39">
        <f aca="true" t="shared" si="0" ref="L7:P9">C7/C54-1</f>
        <v>0.1063829787234043</v>
      </c>
      <c r="M7" s="39">
        <f t="shared" si="0"/>
        <v>-0.07375602870250564</v>
      </c>
      <c r="N7" s="39">
        <f t="shared" si="0"/>
        <v>0.3214285714285714</v>
      </c>
      <c r="O7" s="39">
        <f t="shared" si="0"/>
        <v>-0.3258785942492013</v>
      </c>
      <c r="P7" s="39">
        <f t="shared" si="0"/>
        <v>0.30434782608695654</v>
      </c>
      <c r="Q7" s="39"/>
      <c r="R7" s="39">
        <f>I7/I54-1</f>
        <v>-0.06819736199316073</v>
      </c>
    </row>
    <row r="8" spans="2:18" ht="12.75">
      <c r="B8" s="18" t="s">
        <v>24</v>
      </c>
      <c r="C8" s="3">
        <v>473</v>
      </c>
      <c r="D8" s="3">
        <v>75</v>
      </c>
      <c r="E8" s="3">
        <v>1227</v>
      </c>
      <c r="F8" s="3">
        <v>229</v>
      </c>
      <c r="G8" s="3">
        <v>26</v>
      </c>
      <c r="H8" s="3">
        <v>-2030</v>
      </c>
      <c r="I8" s="5">
        <v>0</v>
      </c>
      <c r="K8" s="18" t="s">
        <v>24</v>
      </c>
      <c r="L8" s="39">
        <f t="shared" si="0"/>
        <v>0.43333333333333335</v>
      </c>
      <c r="M8" s="39">
        <f t="shared" si="0"/>
        <v>-0.038461538461538436</v>
      </c>
      <c r="N8" s="39">
        <f t="shared" si="0"/>
        <v>-0.11853448275862066</v>
      </c>
      <c r="O8" s="39">
        <f t="shared" si="0"/>
        <v>0.7218045112781954</v>
      </c>
      <c r="P8" s="39">
        <f t="shared" si="0"/>
        <v>0.040000000000000036</v>
      </c>
      <c r="Q8" s="39">
        <f>H8/H55-1</f>
        <v>0.036772216547497516</v>
      </c>
      <c r="R8" s="39"/>
    </row>
    <row r="9" spans="2:18" ht="12.75">
      <c r="B9" s="19" t="s">
        <v>25</v>
      </c>
      <c r="C9" s="20">
        <v>1617</v>
      </c>
      <c r="D9" s="20">
        <v>7949</v>
      </c>
      <c r="E9" s="20">
        <v>1264</v>
      </c>
      <c r="F9" s="20">
        <v>651</v>
      </c>
      <c r="G9" s="20">
        <v>86</v>
      </c>
      <c r="H9" s="20">
        <v>-2030</v>
      </c>
      <c r="I9" s="1">
        <v>9537</v>
      </c>
      <c r="K9" s="19" t="s">
        <v>25</v>
      </c>
      <c r="L9" s="40">
        <f t="shared" si="0"/>
        <v>0.185483870967742</v>
      </c>
      <c r="M9" s="40">
        <f t="shared" si="0"/>
        <v>-0.07343513229980181</v>
      </c>
      <c r="N9" s="40">
        <f t="shared" si="0"/>
        <v>-0.10985915492957743</v>
      </c>
      <c r="O9" s="40">
        <f t="shared" si="0"/>
        <v>-0.14229249011857703</v>
      </c>
      <c r="P9" s="40">
        <f t="shared" si="0"/>
        <v>0.21126760563380276</v>
      </c>
      <c r="Q9" s="40">
        <f>H9/H56-1</f>
        <v>0.036772216547497516</v>
      </c>
      <c r="R9" s="40">
        <f>I9/I56-1</f>
        <v>-0.06819736199316073</v>
      </c>
    </row>
    <row r="10" spans="2:18" ht="12.75">
      <c r="B10" s="18"/>
      <c r="C10" s="3"/>
      <c r="D10" s="3"/>
      <c r="E10" s="3"/>
      <c r="F10" s="3"/>
      <c r="G10" s="3"/>
      <c r="H10" s="3"/>
      <c r="I10" s="5"/>
      <c r="K10" s="18"/>
      <c r="L10" s="39"/>
      <c r="M10" s="39"/>
      <c r="N10" s="39"/>
      <c r="O10" s="39"/>
      <c r="P10" s="39"/>
      <c r="Q10" s="39"/>
      <c r="R10" s="39"/>
    </row>
    <row r="11" spans="2:18" ht="12.75">
      <c r="B11" s="21" t="s">
        <v>29</v>
      </c>
      <c r="C11" s="3">
        <v>-281</v>
      </c>
      <c r="D11" s="3">
        <v>-39</v>
      </c>
      <c r="E11" s="3">
        <v>-216</v>
      </c>
      <c r="F11" s="3">
        <v>-82</v>
      </c>
      <c r="G11" s="3">
        <v>-5</v>
      </c>
      <c r="H11" s="3">
        <v>0</v>
      </c>
      <c r="I11" s="5">
        <v>-623</v>
      </c>
      <c r="K11" s="21" t="s">
        <v>29</v>
      </c>
      <c r="L11" s="39">
        <f aca="true" t="shared" si="1" ref="L11:Q18">C11/C58-1</f>
        <v>0.48677248677248675</v>
      </c>
      <c r="M11" s="39">
        <f t="shared" si="1"/>
        <v>-0.11363636363636365</v>
      </c>
      <c r="N11" s="39">
        <f t="shared" si="1"/>
        <v>0.023696682464454888</v>
      </c>
      <c r="O11" s="39">
        <f t="shared" si="1"/>
        <v>-0.18000000000000005</v>
      </c>
      <c r="P11" s="39">
        <f t="shared" si="1"/>
        <v>0</v>
      </c>
      <c r="Q11" s="39"/>
      <c r="R11" s="39">
        <f aca="true" t="shared" si="2" ref="R11:R18">I11/I58-1</f>
        <v>0.13479052823315119</v>
      </c>
    </row>
    <row r="12" spans="2:18" ht="12.75">
      <c r="B12" s="21" t="s">
        <v>12</v>
      </c>
      <c r="C12" s="3">
        <v>-491</v>
      </c>
      <c r="D12" s="3">
        <v>-7721</v>
      </c>
      <c r="E12" s="3">
        <v>-639</v>
      </c>
      <c r="F12" s="3">
        <v>-435</v>
      </c>
      <c r="G12" s="3">
        <v>-97</v>
      </c>
      <c r="H12" s="3">
        <v>2027</v>
      </c>
      <c r="I12" s="5">
        <v>-7356</v>
      </c>
      <c r="K12" s="21" t="s">
        <v>12</v>
      </c>
      <c r="L12" s="39">
        <f t="shared" si="1"/>
        <v>0.08628318584070804</v>
      </c>
      <c r="M12" s="39">
        <f t="shared" si="1"/>
        <v>-0.09990673816740503</v>
      </c>
      <c r="N12" s="39">
        <f t="shared" si="1"/>
        <v>0.056198347107438096</v>
      </c>
      <c r="O12" s="39">
        <f t="shared" si="1"/>
        <v>-0.13346613545816732</v>
      </c>
      <c r="P12" s="39">
        <f t="shared" si="1"/>
        <v>0.15476190476190466</v>
      </c>
      <c r="Q12" s="39">
        <f t="shared" si="1"/>
        <v>0.033129459734964284</v>
      </c>
      <c r="R12" s="39">
        <f t="shared" si="2"/>
        <v>-0.10933527061387582</v>
      </c>
    </row>
    <row r="13" spans="2:18" ht="12.75">
      <c r="B13" s="35" t="s">
        <v>1</v>
      </c>
      <c r="C13" s="3">
        <v>-82</v>
      </c>
      <c r="D13" s="3">
        <v>-6011</v>
      </c>
      <c r="E13" s="3">
        <v>-214</v>
      </c>
      <c r="F13" s="3">
        <v>-353</v>
      </c>
      <c r="G13" s="3">
        <v>-20</v>
      </c>
      <c r="H13" s="3">
        <v>740</v>
      </c>
      <c r="I13" s="5">
        <v>-5940</v>
      </c>
      <c r="K13" s="35" t="s">
        <v>1</v>
      </c>
      <c r="L13" s="39">
        <f t="shared" si="1"/>
        <v>-0.12765957446808507</v>
      </c>
      <c r="M13" s="39">
        <f t="shared" si="1"/>
        <v>-0.1287143064212205</v>
      </c>
      <c r="N13" s="39">
        <f t="shared" si="1"/>
        <v>1.6749999999999998</v>
      </c>
      <c r="O13" s="39">
        <f t="shared" si="1"/>
        <v>-0.14939759036144573</v>
      </c>
      <c r="P13" s="39">
        <f t="shared" si="1"/>
        <v>0</v>
      </c>
      <c r="Q13" s="39">
        <f t="shared" si="1"/>
        <v>0.4258188824662814</v>
      </c>
      <c r="R13" s="39">
        <f t="shared" si="2"/>
        <v>-0.1500930032908857</v>
      </c>
    </row>
    <row r="14" spans="2:18" ht="12.75">
      <c r="B14" s="36" t="s">
        <v>22</v>
      </c>
      <c r="C14" s="3">
        <v>-257</v>
      </c>
      <c r="D14" s="3">
        <v>-107</v>
      </c>
      <c r="E14" s="3">
        <v>-252</v>
      </c>
      <c r="F14" s="3">
        <v>-35</v>
      </c>
      <c r="G14" s="3">
        <v>-35</v>
      </c>
      <c r="H14" s="3">
        <v>0</v>
      </c>
      <c r="I14" s="5">
        <v>-686</v>
      </c>
      <c r="K14" s="36" t="s">
        <v>22</v>
      </c>
      <c r="L14" s="39">
        <f t="shared" si="1"/>
        <v>0.04048582995951411</v>
      </c>
      <c r="M14" s="39">
        <f t="shared" si="1"/>
        <v>0.15053763440860224</v>
      </c>
      <c r="N14" s="39">
        <f t="shared" si="1"/>
        <v>-0.03816793893129766</v>
      </c>
      <c r="O14" s="39">
        <f t="shared" si="1"/>
        <v>0.02941176470588225</v>
      </c>
      <c r="P14" s="39">
        <f t="shared" si="1"/>
        <v>0</v>
      </c>
      <c r="Q14" s="39" t="e">
        <f t="shared" si="1"/>
        <v>#DIV/0!</v>
      </c>
      <c r="R14" s="39">
        <f t="shared" si="2"/>
        <v>0.02235469448584193</v>
      </c>
    </row>
    <row r="15" spans="2:18" ht="12.75">
      <c r="B15" s="35" t="s">
        <v>30</v>
      </c>
      <c r="C15" s="3">
        <v>-207</v>
      </c>
      <c r="D15" s="3">
        <v>-1398</v>
      </c>
      <c r="E15" s="3">
        <v>-164</v>
      </c>
      <c r="F15" s="3">
        <v>-24</v>
      </c>
      <c r="G15" s="3">
        <v>-37</v>
      </c>
      <c r="H15" s="3">
        <v>1245</v>
      </c>
      <c r="I15" s="5">
        <v>-585</v>
      </c>
      <c r="K15" s="35" t="s">
        <v>30</v>
      </c>
      <c r="L15" s="39">
        <f t="shared" si="1"/>
        <v>0.09523809523809534</v>
      </c>
      <c r="M15" s="39">
        <f t="shared" si="1"/>
        <v>-0.0968992248062015</v>
      </c>
      <c r="N15" s="39">
        <f t="shared" si="1"/>
        <v>-0.2931034482758621</v>
      </c>
      <c r="O15" s="39">
        <f t="shared" si="1"/>
        <v>-0.22580645161290325</v>
      </c>
      <c r="P15" s="39">
        <f t="shared" si="1"/>
        <v>0.19354838709677424</v>
      </c>
      <c r="Q15" s="39">
        <f t="shared" si="1"/>
        <v>-0.11387900355871883</v>
      </c>
      <c r="R15" s="39">
        <f t="shared" si="2"/>
        <v>-0.06549520766773165</v>
      </c>
    </row>
    <row r="16" spans="2:18" ht="12.75">
      <c r="B16" s="35" t="s">
        <v>0</v>
      </c>
      <c r="C16" s="3">
        <v>113</v>
      </c>
      <c r="D16" s="3">
        <v>9</v>
      </c>
      <c r="E16" s="3">
        <v>26</v>
      </c>
      <c r="F16" s="3">
        <v>0</v>
      </c>
      <c r="G16" s="3">
        <v>0</v>
      </c>
      <c r="H16" s="3">
        <v>42</v>
      </c>
      <c r="I16" s="5">
        <v>190</v>
      </c>
      <c r="K16" s="35" t="s">
        <v>0</v>
      </c>
      <c r="L16" s="39">
        <f t="shared" si="1"/>
        <v>-0.0423728813559322</v>
      </c>
      <c r="M16" s="39">
        <f t="shared" si="1"/>
        <v>-0.3076923076923077</v>
      </c>
      <c r="N16" s="39">
        <f t="shared" si="1"/>
        <v>0</v>
      </c>
      <c r="O16" s="39" t="e">
        <f t="shared" si="1"/>
        <v>#DIV/0!</v>
      </c>
      <c r="P16" s="39" t="e">
        <f t="shared" si="1"/>
        <v>#DIV/0!</v>
      </c>
      <c r="Q16" s="39">
        <f t="shared" si="1"/>
        <v>0.050000000000000044</v>
      </c>
      <c r="R16" s="39">
        <f t="shared" si="2"/>
        <v>-0.035532994923857864</v>
      </c>
    </row>
    <row r="17" spans="2:18" ht="12.75">
      <c r="B17" s="35" t="s">
        <v>61</v>
      </c>
      <c r="C17" s="3">
        <v>-58</v>
      </c>
      <c r="D17" s="3">
        <v>-214</v>
      </c>
      <c r="E17" s="3">
        <v>-35</v>
      </c>
      <c r="F17" s="3">
        <v>-23</v>
      </c>
      <c r="G17" s="3">
        <v>-5</v>
      </c>
      <c r="H17" s="3">
        <v>0</v>
      </c>
      <c r="I17" s="5">
        <v>-335</v>
      </c>
      <c r="K17" s="35" t="s">
        <v>61</v>
      </c>
      <c r="L17" s="39">
        <f t="shared" si="1"/>
        <v>0.44999999999999996</v>
      </c>
      <c r="M17" s="39">
        <f t="shared" si="1"/>
        <v>3.196078431372549</v>
      </c>
      <c r="N17" s="39">
        <f t="shared" si="1"/>
        <v>-0.38596491228070173</v>
      </c>
      <c r="O17" s="39">
        <f t="shared" si="1"/>
        <v>0.045454545454545414</v>
      </c>
      <c r="P17" s="39">
        <f t="shared" si="1"/>
        <v>-3.5</v>
      </c>
      <c r="Q17" s="39">
        <f t="shared" si="1"/>
        <v>-1</v>
      </c>
      <c r="R17" s="39">
        <f t="shared" si="2"/>
        <v>0.9705882352941178</v>
      </c>
    </row>
    <row r="18" spans="2:18" ht="12.75">
      <c r="B18" s="22" t="s">
        <v>2</v>
      </c>
      <c r="C18" s="20">
        <v>-772</v>
      </c>
      <c r="D18" s="20">
        <v>-7760</v>
      </c>
      <c r="E18" s="20">
        <v>-855</v>
      </c>
      <c r="F18" s="20">
        <v>-517</v>
      </c>
      <c r="G18" s="20">
        <v>-102</v>
      </c>
      <c r="H18" s="20">
        <v>2027</v>
      </c>
      <c r="I18" s="1">
        <v>-7979</v>
      </c>
      <c r="K18" s="22" t="s">
        <v>2</v>
      </c>
      <c r="L18" s="40">
        <f t="shared" si="1"/>
        <v>0.20436817472698898</v>
      </c>
      <c r="M18" s="40">
        <f t="shared" si="1"/>
        <v>-0.09997680352586402</v>
      </c>
      <c r="N18" s="40">
        <f t="shared" si="1"/>
        <v>0.047794117647058876</v>
      </c>
      <c r="O18" s="40">
        <f t="shared" si="1"/>
        <v>-0.14119601328903653</v>
      </c>
      <c r="P18" s="40">
        <f t="shared" si="1"/>
        <v>0.146067415730337</v>
      </c>
      <c r="Q18" s="40">
        <f t="shared" si="1"/>
        <v>0.033129459734964284</v>
      </c>
      <c r="R18" s="40">
        <f t="shared" si="2"/>
        <v>-0.09411898274296093</v>
      </c>
    </row>
    <row r="19" spans="2:18" ht="12.75">
      <c r="B19" s="21"/>
      <c r="C19" s="3"/>
      <c r="D19" s="3"/>
      <c r="E19" s="3"/>
      <c r="F19" s="3"/>
      <c r="G19" s="3"/>
      <c r="H19" s="3"/>
      <c r="I19" s="5"/>
      <c r="K19" s="21"/>
      <c r="L19" s="39"/>
      <c r="M19" s="39"/>
      <c r="N19" s="39"/>
      <c r="O19" s="39"/>
      <c r="P19" s="39"/>
      <c r="Q19" s="39"/>
      <c r="R19" s="41"/>
    </row>
    <row r="20" spans="2:18" ht="13.5" thickBot="1">
      <c r="B20" s="23" t="s">
        <v>37</v>
      </c>
      <c r="C20" s="7">
        <v>845</v>
      </c>
      <c r="D20" s="7">
        <v>189</v>
      </c>
      <c r="E20" s="7">
        <v>409</v>
      </c>
      <c r="F20" s="7">
        <v>134</v>
      </c>
      <c r="G20" s="7">
        <v>-16</v>
      </c>
      <c r="H20" s="7">
        <v>-3</v>
      </c>
      <c r="I20" s="7">
        <v>1558</v>
      </c>
      <c r="K20" s="23" t="s">
        <v>37</v>
      </c>
      <c r="L20" s="42">
        <f aca="true" t="shared" si="3" ref="L20:R20">C20/C67-1</f>
        <v>0.16874135546334723</v>
      </c>
      <c r="M20" s="42">
        <f t="shared" si="3"/>
        <v>-5.395348837209302</v>
      </c>
      <c r="N20" s="42">
        <f t="shared" si="3"/>
        <v>-0.32284768211920534</v>
      </c>
      <c r="O20" s="42">
        <f t="shared" si="3"/>
        <v>-0.14649681528662417</v>
      </c>
      <c r="P20" s="42">
        <f t="shared" si="3"/>
        <v>-0.11111111111111116</v>
      </c>
      <c r="Q20" s="42">
        <f t="shared" si="3"/>
        <v>-1.75</v>
      </c>
      <c r="R20" s="42">
        <f t="shared" si="3"/>
        <v>0.0918009810791871</v>
      </c>
    </row>
    <row r="21" spans="2:18" ht="13.5" thickTop="1">
      <c r="B21" s="21"/>
      <c r="C21" s="3"/>
      <c r="D21" s="3"/>
      <c r="E21" s="3"/>
      <c r="F21" s="3"/>
      <c r="G21" s="3"/>
      <c r="H21" s="3"/>
      <c r="I21" s="5"/>
      <c r="K21" s="21"/>
      <c r="L21" s="39"/>
      <c r="M21" s="39"/>
      <c r="N21" s="39"/>
      <c r="O21" s="39"/>
      <c r="P21" s="39"/>
      <c r="Q21" s="39"/>
      <c r="R21" s="39"/>
    </row>
    <row r="22" spans="2:18" ht="12.75">
      <c r="B22" s="21" t="s">
        <v>3</v>
      </c>
      <c r="C22" s="3"/>
      <c r="D22" s="3"/>
      <c r="E22" s="3"/>
      <c r="F22" s="3"/>
      <c r="G22" s="3"/>
      <c r="H22" s="3"/>
      <c r="I22" s="5">
        <v>-31</v>
      </c>
      <c r="K22" s="21" t="s">
        <v>3</v>
      </c>
      <c r="L22" s="39"/>
      <c r="M22" s="39"/>
      <c r="N22" s="39"/>
      <c r="O22" s="39"/>
      <c r="P22" s="39"/>
      <c r="Q22" s="39"/>
      <c r="R22" s="39">
        <f>I22/I69-1</f>
        <v>-0.7891156462585034</v>
      </c>
    </row>
    <row r="23" spans="2:18" ht="25.5">
      <c r="B23" s="21" t="s">
        <v>26</v>
      </c>
      <c r="C23" s="3"/>
      <c r="D23" s="3">
        <v>-7</v>
      </c>
      <c r="E23" s="3"/>
      <c r="F23" s="3"/>
      <c r="G23" s="3"/>
      <c r="H23" s="3"/>
      <c r="I23" s="5">
        <v>-7</v>
      </c>
      <c r="K23" s="21" t="s">
        <v>26</v>
      </c>
      <c r="L23" s="39"/>
      <c r="M23" s="39" t="e">
        <f>D23/D70-1</f>
        <v>#DIV/0!</v>
      </c>
      <c r="N23" s="39"/>
      <c r="O23" s="39"/>
      <c r="P23" s="39"/>
      <c r="Q23" s="39"/>
      <c r="R23" s="39" t="e">
        <f>I23/I70-1</f>
        <v>#DIV/0!</v>
      </c>
    </row>
    <row r="24" spans="2:18" ht="12.75">
      <c r="B24" s="21"/>
      <c r="C24" s="3"/>
      <c r="D24" s="3"/>
      <c r="E24" s="3"/>
      <c r="F24" s="3"/>
      <c r="G24" s="3"/>
      <c r="H24" s="3"/>
      <c r="I24" s="5"/>
      <c r="K24" s="21"/>
      <c r="L24" s="39"/>
      <c r="M24" s="39"/>
      <c r="N24" s="39"/>
      <c r="O24" s="39"/>
      <c r="P24" s="39"/>
      <c r="Q24" s="39"/>
      <c r="R24" s="39"/>
    </row>
    <row r="25" spans="2:18" ht="12.75">
      <c r="B25" s="25" t="s">
        <v>38</v>
      </c>
      <c r="C25" s="20"/>
      <c r="D25" s="20"/>
      <c r="E25" s="20"/>
      <c r="F25" s="20"/>
      <c r="G25" s="20"/>
      <c r="H25" s="20"/>
      <c r="I25" s="1">
        <v>1520</v>
      </c>
      <c r="K25" s="25" t="s">
        <v>38</v>
      </c>
      <c r="L25" s="40"/>
      <c r="M25" s="40"/>
      <c r="N25" s="40"/>
      <c r="O25" s="40"/>
      <c r="P25" s="40"/>
      <c r="Q25" s="40"/>
      <c r="R25" s="43">
        <f>I25/I72-1</f>
        <v>0.1875</v>
      </c>
    </row>
    <row r="26" spans="2:18" ht="12.75">
      <c r="B26" s="21"/>
      <c r="C26" s="3"/>
      <c r="D26" s="3"/>
      <c r="E26" s="3"/>
      <c r="F26" s="3"/>
      <c r="G26" s="3"/>
      <c r="H26" s="3"/>
      <c r="I26" s="5"/>
      <c r="K26" s="21"/>
      <c r="L26" s="39"/>
      <c r="M26" s="39"/>
      <c r="N26" s="39"/>
      <c r="O26" s="39"/>
      <c r="P26" s="39"/>
      <c r="Q26" s="39"/>
      <c r="R26" s="39"/>
    </row>
    <row r="27" spans="2:18" ht="12.75">
      <c r="B27" s="21" t="s">
        <v>5</v>
      </c>
      <c r="C27" s="3"/>
      <c r="D27" s="3"/>
      <c r="E27" s="3"/>
      <c r="F27" s="3"/>
      <c r="G27" s="3"/>
      <c r="H27" s="3"/>
      <c r="I27" s="5">
        <v>-340</v>
      </c>
      <c r="K27" s="21" t="s">
        <v>5</v>
      </c>
      <c r="L27" s="39"/>
      <c r="M27" s="39"/>
      <c r="N27" s="39"/>
      <c r="O27" s="39"/>
      <c r="P27" s="39"/>
      <c r="Q27" s="39"/>
      <c r="R27" s="39">
        <f>I27/I74-1</f>
        <v>0.6504854368932038</v>
      </c>
    </row>
    <row r="28" spans="2:18" ht="12.75">
      <c r="B28" s="21"/>
      <c r="C28" s="3"/>
      <c r="D28" s="3"/>
      <c r="E28" s="3"/>
      <c r="F28" s="3"/>
      <c r="G28" s="3"/>
      <c r="H28" s="3"/>
      <c r="I28" s="5"/>
      <c r="K28" s="21"/>
      <c r="L28" s="39"/>
      <c r="M28" s="39"/>
      <c r="N28" s="39"/>
      <c r="O28" s="39"/>
      <c r="P28" s="39"/>
      <c r="Q28" s="39"/>
      <c r="R28" s="39"/>
    </row>
    <row r="29" spans="2:18" ht="13.5" thickBot="1">
      <c r="B29" s="23" t="s">
        <v>36</v>
      </c>
      <c r="C29" s="26"/>
      <c r="D29" s="26"/>
      <c r="E29" s="26"/>
      <c r="F29" s="26"/>
      <c r="G29" s="26"/>
      <c r="H29" s="26"/>
      <c r="I29" s="7">
        <v>1180</v>
      </c>
      <c r="K29" s="23" t="s">
        <v>36</v>
      </c>
      <c r="L29" s="44"/>
      <c r="M29" s="44"/>
      <c r="N29" s="44"/>
      <c r="O29" s="44"/>
      <c r="P29" s="44"/>
      <c r="Q29" s="44"/>
      <c r="R29" s="42">
        <f>I29/I76-1</f>
        <v>0.09869646182495351</v>
      </c>
    </row>
    <row r="30" spans="2:18" ht="13.5" thickTop="1">
      <c r="B30" s="21"/>
      <c r="C30" s="3"/>
      <c r="D30" s="3"/>
      <c r="E30" s="3"/>
      <c r="F30" s="3"/>
      <c r="G30" s="3"/>
      <c r="H30" s="3"/>
      <c r="I30" s="5"/>
      <c r="K30" s="21"/>
      <c r="L30" s="39"/>
      <c r="M30" s="39"/>
      <c r="N30" s="39"/>
      <c r="O30" s="39"/>
      <c r="P30" s="39"/>
      <c r="Q30" s="39"/>
      <c r="R30" s="39"/>
    </row>
    <row r="31" spans="2:18" ht="12.75">
      <c r="B31" s="27" t="s">
        <v>39</v>
      </c>
      <c r="C31" s="3"/>
      <c r="D31" s="3"/>
      <c r="E31" s="3"/>
      <c r="F31" s="3"/>
      <c r="G31" s="3"/>
      <c r="H31" s="3"/>
      <c r="I31" s="5"/>
      <c r="K31" s="27" t="s">
        <v>39</v>
      </c>
      <c r="L31" s="39"/>
      <c r="M31" s="39"/>
      <c r="N31" s="39"/>
      <c r="O31" s="39"/>
      <c r="P31" s="39"/>
      <c r="Q31" s="39"/>
      <c r="R31" s="39"/>
    </row>
    <row r="32" spans="2:18" ht="12.75">
      <c r="B32" s="21" t="s">
        <v>4</v>
      </c>
      <c r="C32" s="3">
        <v>15458</v>
      </c>
      <c r="D32" s="3">
        <v>16746</v>
      </c>
      <c r="E32" s="3">
        <v>14210</v>
      </c>
      <c r="F32" s="3">
        <v>3989</v>
      </c>
      <c r="G32" s="3">
        <v>374</v>
      </c>
      <c r="H32" s="3">
        <v>-5950</v>
      </c>
      <c r="I32" s="5">
        <v>44827</v>
      </c>
      <c r="K32" s="21" t="s">
        <v>4</v>
      </c>
      <c r="L32" s="39">
        <f aca="true" t="shared" si="4" ref="L32:R32">C32/C79-1</f>
        <v>-0.07663819365629299</v>
      </c>
      <c r="M32" s="39">
        <f t="shared" si="4"/>
        <v>-0.0892478381465166</v>
      </c>
      <c r="N32" s="39">
        <f t="shared" si="4"/>
        <v>0.01275746561185942</v>
      </c>
      <c r="O32" s="39">
        <f t="shared" si="4"/>
        <v>-0.05339345040341714</v>
      </c>
      <c r="P32" s="39">
        <f t="shared" si="4"/>
        <v>-0.02857142857142858</v>
      </c>
      <c r="Q32" s="39">
        <f t="shared" si="4"/>
        <v>-0.19278252611585944</v>
      </c>
      <c r="R32" s="39">
        <f t="shared" si="4"/>
        <v>-0.033630111884795255</v>
      </c>
    </row>
    <row r="33" spans="2:18" ht="25.5">
      <c r="B33" s="21" t="s">
        <v>6</v>
      </c>
      <c r="C33" s="3"/>
      <c r="D33" s="3">
        <v>721</v>
      </c>
      <c r="E33" s="3"/>
      <c r="F33" s="3"/>
      <c r="G33" s="3"/>
      <c r="H33" s="3"/>
      <c r="I33" s="5">
        <v>721</v>
      </c>
      <c r="K33" s="21" t="s">
        <v>6</v>
      </c>
      <c r="L33" s="39"/>
      <c r="M33" s="39">
        <f>D33/D80-1</f>
        <v>-0.06485084306095978</v>
      </c>
      <c r="N33" s="39"/>
      <c r="O33" s="39"/>
      <c r="P33" s="39"/>
      <c r="Q33" s="39"/>
      <c r="R33" s="39">
        <f>I33/I80-1</f>
        <v>-0.06485084306095978</v>
      </c>
    </row>
    <row r="34" spans="2:18" ht="12.75">
      <c r="B34" s="21" t="s">
        <v>7</v>
      </c>
      <c r="C34" s="3"/>
      <c r="D34" s="3"/>
      <c r="E34" s="3"/>
      <c r="F34" s="3"/>
      <c r="G34" s="3"/>
      <c r="H34" s="3"/>
      <c r="I34" s="5">
        <v>251</v>
      </c>
      <c r="K34" s="21" t="s">
        <v>7</v>
      </c>
      <c r="L34" s="39"/>
      <c r="M34" s="39"/>
      <c r="N34" s="39"/>
      <c r="O34" s="39"/>
      <c r="P34" s="39"/>
      <c r="Q34" s="39"/>
      <c r="R34" s="39">
        <f>I34/I81-1</f>
        <v>0.10087719298245612</v>
      </c>
    </row>
    <row r="35" spans="2:18" ht="12.75">
      <c r="B35" s="21" t="s">
        <v>8</v>
      </c>
      <c r="C35" s="3"/>
      <c r="D35" s="3"/>
      <c r="E35" s="3"/>
      <c r="F35" s="3"/>
      <c r="G35" s="3"/>
      <c r="H35" s="3"/>
      <c r="I35" s="5">
        <v>989</v>
      </c>
      <c r="K35" s="21" t="s">
        <v>8</v>
      </c>
      <c r="L35" s="39"/>
      <c r="M35" s="39"/>
      <c r="N35" s="39"/>
      <c r="O35" s="39"/>
      <c r="P35" s="39"/>
      <c r="Q35" s="39"/>
      <c r="R35" s="39">
        <f>I35/I82-1</f>
        <v>-0.21069433359936152</v>
      </c>
    </row>
    <row r="36" spans="2:18" ht="12.75">
      <c r="B36" s="21"/>
      <c r="C36" s="3"/>
      <c r="D36" s="3"/>
      <c r="E36" s="3"/>
      <c r="F36" s="3"/>
      <c r="G36" s="3"/>
      <c r="H36" s="3"/>
      <c r="I36" s="5"/>
      <c r="K36" s="21"/>
      <c r="L36" s="39"/>
      <c r="M36" s="39"/>
      <c r="N36" s="39"/>
      <c r="O36" s="39"/>
      <c r="P36" s="39"/>
      <c r="Q36" s="39"/>
      <c r="R36" s="39"/>
    </row>
    <row r="37" spans="2:18" ht="13.5" thickBot="1">
      <c r="B37" s="23" t="s">
        <v>15</v>
      </c>
      <c r="C37" s="7"/>
      <c r="D37" s="7"/>
      <c r="E37" s="7"/>
      <c r="F37" s="7"/>
      <c r="G37" s="7"/>
      <c r="H37" s="7"/>
      <c r="I37" s="7">
        <v>46788</v>
      </c>
      <c r="K37" s="23" t="s">
        <v>15</v>
      </c>
      <c r="L37" s="42"/>
      <c r="M37" s="42"/>
      <c r="N37" s="42"/>
      <c r="O37" s="42"/>
      <c r="P37" s="42"/>
      <c r="Q37" s="42"/>
      <c r="R37" s="42">
        <f>I37/I84-1</f>
        <v>-0.038055881083081444</v>
      </c>
    </row>
    <row r="38" spans="2:18" ht="13.5" thickTop="1">
      <c r="B38" s="21"/>
      <c r="C38" s="3"/>
      <c r="D38" s="3"/>
      <c r="E38" s="3"/>
      <c r="F38" s="3"/>
      <c r="G38" s="3"/>
      <c r="H38" s="3"/>
      <c r="I38" s="5"/>
      <c r="K38" s="21"/>
      <c r="L38" s="39"/>
      <c r="M38" s="39"/>
      <c r="N38" s="39"/>
      <c r="O38" s="39"/>
      <c r="P38" s="39"/>
      <c r="Q38" s="39"/>
      <c r="R38" s="39"/>
    </row>
    <row r="39" spans="2:18" ht="12.75">
      <c r="B39" s="21" t="s">
        <v>16</v>
      </c>
      <c r="C39" s="3"/>
      <c r="D39" s="3"/>
      <c r="E39" s="3"/>
      <c r="F39" s="3"/>
      <c r="G39" s="3"/>
      <c r="H39" s="3"/>
      <c r="I39" s="5">
        <v>29496</v>
      </c>
      <c r="K39" s="21" t="s">
        <v>16</v>
      </c>
      <c r="L39" s="39"/>
      <c r="M39" s="39"/>
      <c r="N39" s="39"/>
      <c r="O39" s="39"/>
      <c r="P39" s="39"/>
      <c r="Q39" s="39"/>
      <c r="R39" s="39">
        <f>I39/I86-1</f>
        <v>0.03818943367005745</v>
      </c>
    </row>
    <row r="40" spans="2:18" ht="12.75">
      <c r="B40" s="21" t="s">
        <v>17</v>
      </c>
      <c r="C40" s="3">
        <v>4994</v>
      </c>
      <c r="D40" s="3">
        <v>4410</v>
      </c>
      <c r="E40" s="3">
        <v>2690</v>
      </c>
      <c r="F40" s="3">
        <v>1940</v>
      </c>
      <c r="G40" s="3">
        <v>169</v>
      </c>
      <c r="H40" s="3">
        <v>-5634</v>
      </c>
      <c r="I40" s="5">
        <v>8569</v>
      </c>
      <c r="K40" s="21" t="s">
        <v>17</v>
      </c>
      <c r="L40" s="39">
        <f aca="true" t="shared" si="5" ref="L40:Q40">C40/C87-1</f>
        <v>-0.17699406723796973</v>
      </c>
      <c r="M40" s="39">
        <f t="shared" si="5"/>
        <v>-0.19452054794520546</v>
      </c>
      <c r="N40" s="39">
        <f t="shared" si="5"/>
        <v>0.015861027190332333</v>
      </c>
      <c r="O40" s="39">
        <f t="shared" si="5"/>
        <v>-0.0005151983513652647</v>
      </c>
      <c r="P40" s="39">
        <f t="shared" si="5"/>
        <v>0.4695652173913043</v>
      </c>
      <c r="Q40" s="39">
        <f t="shared" si="5"/>
        <v>-0.19051724137931036</v>
      </c>
      <c r="R40" s="39">
        <f>I40/I87-1</f>
        <v>-0.07731237213308928</v>
      </c>
    </row>
    <row r="41" spans="2:18" ht="12.75">
      <c r="B41" s="21" t="s">
        <v>18</v>
      </c>
      <c r="C41" s="3"/>
      <c r="D41" s="3"/>
      <c r="E41" s="3"/>
      <c r="F41" s="3"/>
      <c r="G41" s="3"/>
      <c r="H41" s="3"/>
      <c r="I41" s="5">
        <v>6731</v>
      </c>
      <c r="K41" s="21" t="s">
        <v>18</v>
      </c>
      <c r="L41" s="39"/>
      <c r="M41" s="39"/>
      <c r="N41" s="39"/>
      <c r="O41" s="39"/>
      <c r="P41" s="39"/>
      <c r="Q41" s="39"/>
      <c r="R41" s="39">
        <f>I41/I88-1</f>
        <v>-0.24843680214381425</v>
      </c>
    </row>
    <row r="42" spans="2:18" ht="12.75">
      <c r="B42" s="21" t="s">
        <v>14</v>
      </c>
      <c r="C42" s="3"/>
      <c r="D42" s="3"/>
      <c r="E42" s="3"/>
      <c r="F42" s="3"/>
      <c r="G42" s="3"/>
      <c r="H42" s="3"/>
      <c r="I42" s="5">
        <v>1992</v>
      </c>
      <c r="K42" s="21" t="s">
        <v>14</v>
      </c>
      <c r="L42" s="39"/>
      <c r="M42" s="39"/>
      <c r="N42" s="39"/>
      <c r="O42" s="39"/>
      <c r="P42" s="39"/>
      <c r="Q42" s="39"/>
      <c r="R42" s="39">
        <f>I42/I89-1</f>
        <v>0.0035264483627204246</v>
      </c>
    </row>
    <row r="43" spans="2:18" ht="12.75">
      <c r="B43" s="21"/>
      <c r="C43" s="3"/>
      <c r="D43" s="3"/>
      <c r="E43" s="3"/>
      <c r="F43" s="3"/>
      <c r="G43" s="3"/>
      <c r="H43" s="3"/>
      <c r="I43" s="5"/>
      <c r="K43" s="21"/>
      <c r="L43" s="39"/>
      <c r="M43" s="39"/>
      <c r="N43" s="39"/>
      <c r="O43" s="39"/>
      <c r="P43" s="39"/>
      <c r="Q43" s="39"/>
      <c r="R43" s="39"/>
    </row>
    <row r="44" spans="2:18" ht="13.5" thickBot="1">
      <c r="B44" s="23" t="s">
        <v>19</v>
      </c>
      <c r="C44" s="7"/>
      <c r="D44" s="7"/>
      <c r="E44" s="7"/>
      <c r="F44" s="7"/>
      <c r="G44" s="7"/>
      <c r="H44" s="7"/>
      <c r="I44" s="7">
        <v>46788</v>
      </c>
      <c r="K44" s="23" t="s">
        <v>19</v>
      </c>
      <c r="L44" s="42"/>
      <c r="M44" s="42"/>
      <c r="N44" s="42"/>
      <c r="O44" s="42"/>
      <c r="P44" s="42"/>
      <c r="Q44" s="42"/>
      <c r="R44" s="42">
        <f>I44/I91-1</f>
        <v>-0.038055881083081444</v>
      </c>
    </row>
    <row r="45" spans="2:18" ht="13.5" thickTop="1">
      <c r="B45" s="21"/>
      <c r="C45" s="3"/>
      <c r="D45" s="3"/>
      <c r="E45" s="3"/>
      <c r="F45" s="3"/>
      <c r="G45" s="3"/>
      <c r="H45" s="3"/>
      <c r="I45" s="3"/>
      <c r="K45" s="21"/>
      <c r="L45" s="39"/>
      <c r="M45" s="39"/>
      <c r="N45" s="39"/>
      <c r="O45" s="39"/>
      <c r="P45" s="39"/>
      <c r="Q45" s="39"/>
      <c r="R45" s="39"/>
    </row>
    <row r="46" spans="2:18" ht="12.75">
      <c r="B46" s="27" t="s">
        <v>9</v>
      </c>
      <c r="C46" s="3"/>
      <c r="D46" s="3"/>
      <c r="E46" s="3"/>
      <c r="F46" s="3"/>
      <c r="G46" s="3"/>
      <c r="H46" s="3"/>
      <c r="I46" s="3"/>
      <c r="K46" s="27" t="s">
        <v>9</v>
      </c>
      <c r="L46" s="39"/>
      <c r="M46" s="39"/>
      <c r="N46" s="39"/>
      <c r="O46" s="39"/>
      <c r="P46" s="39"/>
      <c r="Q46" s="39"/>
      <c r="R46" s="39"/>
    </row>
    <row r="47" spans="2:18" ht="26.25" thickBot="1">
      <c r="B47" s="28" t="s">
        <v>40</v>
      </c>
      <c r="C47" s="26">
        <v>-242</v>
      </c>
      <c r="D47" s="26">
        <v>-66</v>
      </c>
      <c r="E47" s="26">
        <v>-368</v>
      </c>
      <c r="F47" s="26">
        <v>-39</v>
      </c>
      <c r="G47" s="26">
        <v>-2</v>
      </c>
      <c r="H47" s="26">
        <v>7</v>
      </c>
      <c r="I47" s="7">
        <v>-710</v>
      </c>
      <c r="K47" s="28" t="s">
        <v>40</v>
      </c>
      <c r="L47" s="44">
        <f aca="true" t="shared" si="6" ref="L47:P48">C47/C94-1</f>
        <v>-0.3025936599423631</v>
      </c>
      <c r="M47" s="44">
        <f t="shared" si="6"/>
        <v>0.01538461538461533</v>
      </c>
      <c r="N47" s="44">
        <f t="shared" si="6"/>
        <v>0.05142857142857138</v>
      </c>
      <c r="O47" s="44">
        <f t="shared" si="6"/>
        <v>0.11428571428571432</v>
      </c>
      <c r="P47" s="44">
        <f t="shared" si="6"/>
        <v>-0.6</v>
      </c>
      <c r="Q47" s="44"/>
      <c r="R47" s="42">
        <f>I47/I94-1</f>
        <v>-0.0670170827858082</v>
      </c>
    </row>
    <row r="48" spans="2:18" ht="13.5" thickTop="1">
      <c r="B48" s="21" t="s">
        <v>20</v>
      </c>
      <c r="C48" s="3">
        <v>-1655</v>
      </c>
      <c r="D48" s="3">
        <v>-1484</v>
      </c>
      <c r="E48" s="3">
        <v>-119</v>
      </c>
      <c r="F48" s="3">
        <v>-34</v>
      </c>
      <c r="G48" s="3">
        <v>-20</v>
      </c>
      <c r="H48" s="3">
        <v>0</v>
      </c>
      <c r="I48" s="5">
        <v>-3312</v>
      </c>
      <c r="K48" s="21" t="s">
        <v>20</v>
      </c>
      <c r="L48" s="39">
        <f t="shared" si="6"/>
        <v>0.46460176991150437</v>
      </c>
      <c r="M48" s="39">
        <f t="shared" si="6"/>
        <v>-0.10602409638554222</v>
      </c>
      <c r="N48" s="39">
        <f t="shared" si="6"/>
        <v>0.2268041237113403</v>
      </c>
      <c r="O48" s="39">
        <f t="shared" si="6"/>
        <v>-0.05555555555555558</v>
      </c>
      <c r="P48" s="39">
        <f t="shared" si="6"/>
        <v>1</v>
      </c>
      <c r="Q48" s="39"/>
      <c r="R48" s="41">
        <f>I48/I95-1</f>
        <v>0.12960436562073663</v>
      </c>
    </row>
    <row r="49" spans="2:18" ht="13.5" thickBot="1">
      <c r="B49" s="29" t="s">
        <v>10</v>
      </c>
      <c r="C49" s="30"/>
      <c r="D49" s="30"/>
      <c r="E49" s="30"/>
      <c r="F49" s="30"/>
      <c r="G49" s="30"/>
      <c r="H49" s="30"/>
      <c r="I49" s="30">
        <v>-45</v>
      </c>
      <c r="K49" s="29" t="s">
        <v>10</v>
      </c>
      <c r="L49" s="45"/>
      <c r="M49" s="45"/>
      <c r="N49" s="45"/>
      <c r="O49" s="45"/>
      <c r="P49" s="45"/>
      <c r="Q49" s="45"/>
      <c r="R49" s="45">
        <f>I49/I96-1</f>
        <v>0.09756097560975618</v>
      </c>
    </row>
    <row r="50" spans="2:18" ht="13.5" thickTop="1">
      <c r="B50" s="18"/>
      <c r="C50" s="3"/>
      <c r="D50" s="3"/>
      <c r="E50" s="3"/>
      <c r="F50" s="3"/>
      <c r="G50" s="3"/>
      <c r="H50" s="3"/>
      <c r="I50" s="3"/>
      <c r="K50" s="18"/>
      <c r="L50" s="3"/>
      <c r="M50" s="3"/>
      <c r="N50" s="3"/>
      <c r="O50" s="3"/>
      <c r="P50" s="3"/>
      <c r="Q50" s="3"/>
      <c r="R50" s="3"/>
    </row>
    <row r="51" spans="2:18" ht="25.5">
      <c r="B51" s="11" t="s">
        <v>68</v>
      </c>
      <c r="C51" s="12" t="s">
        <v>33</v>
      </c>
      <c r="D51" s="12" t="s">
        <v>32</v>
      </c>
      <c r="E51" s="12" t="s">
        <v>27</v>
      </c>
      <c r="F51" s="12" t="s">
        <v>41</v>
      </c>
      <c r="G51" s="12" t="s">
        <v>21</v>
      </c>
      <c r="H51" s="12" t="s">
        <v>28</v>
      </c>
      <c r="I51" s="12" t="s">
        <v>31</v>
      </c>
      <c r="K51" s="13" t="s">
        <v>69</v>
      </c>
      <c r="L51" s="14" t="s">
        <v>33</v>
      </c>
      <c r="M51" s="14" t="s">
        <v>11</v>
      </c>
      <c r="N51" s="14" t="s">
        <v>27</v>
      </c>
      <c r="O51" s="14" t="s">
        <v>41</v>
      </c>
      <c r="P51" s="14" t="s">
        <v>21</v>
      </c>
      <c r="Q51" s="14" t="s">
        <v>28</v>
      </c>
      <c r="R51" s="14" t="s">
        <v>31</v>
      </c>
    </row>
    <row r="52" spans="2:18" ht="12.75">
      <c r="B52" s="15" t="s">
        <v>34</v>
      </c>
      <c r="C52" s="16"/>
      <c r="D52" s="16"/>
      <c r="E52" s="16"/>
      <c r="F52" s="16"/>
      <c r="G52" s="16"/>
      <c r="H52" s="16"/>
      <c r="I52" s="17"/>
      <c r="K52" s="15" t="s">
        <v>34</v>
      </c>
      <c r="L52" s="196" t="s">
        <v>47</v>
      </c>
      <c r="M52" s="196"/>
      <c r="N52" s="196"/>
      <c r="O52" s="196"/>
      <c r="P52" s="196"/>
      <c r="Q52" s="196"/>
      <c r="R52" s="196"/>
    </row>
    <row r="53" spans="2:18" ht="12.75">
      <c r="B53" s="18"/>
      <c r="C53" s="3"/>
      <c r="D53" s="3"/>
      <c r="E53" s="3"/>
      <c r="F53" s="3"/>
      <c r="G53" s="3"/>
      <c r="H53" s="3"/>
      <c r="I53" s="3"/>
      <c r="K53" s="18"/>
      <c r="L53" s="3"/>
      <c r="M53" s="3"/>
      <c r="N53" s="3"/>
      <c r="O53" s="3"/>
      <c r="P53" s="3"/>
      <c r="Q53" s="3"/>
      <c r="R53" s="3"/>
    </row>
    <row r="54" spans="2:18" ht="12.75">
      <c r="B54" s="18" t="s">
        <v>23</v>
      </c>
      <c r="C54" s="3">
        <f>1054-20</f>
        <v>1034</v>
      </c>
      <c r="D54" s="3">
        <v>8501</v>
      </c>
      <c r="E54" s="3">
        <v>28</v>
      </c>
      <c r="F54" s="3">
        <v>626</v>
      </c>
      <c r="G54" s="3">
        <v>46</v>
      </c>
      <c r="H54" s="3">
        <v>0</v>
      </c>
      <c r="I54" s="5">
        <f>10255-20</f>
        <v>10235</v>
      </c>
      <c r="K54" s="18" t="s">
        <v>23</v>
      </c>
      <c r="L54" s="4">
        <f aca="true" t="shared" si="7" ref="L54:R56">C7-C54</f>
        <v>110</v>
      </c>
      <c r="M54" s="4">
        <f t="shared" si="7"/>
        <v>-627</v>
      </c>
      <c r="N54" s="4">
        <f t="shared" si="7"/>
        <v>9</v>
      </c>
      <c r="O54" s="4">
        <f t="shared" si="7"/>
        <v>-204</v>
      </c>
      <c r="P54" s="4">
        <f t="shared" si="7"/>
        <v>14</v>
      </c>
      <c r="Q54" s="4">
        <f t="shared" si="7"/>
        <v>0</v>
      </c>
      <c r="R54" s="4">
        <f t="shared" si="7"/>
        <v>-698</v>
      </c>
    </row>
    <row r="55" spans="2:18" ht="12.75">
      <c r="B55" s="18" t="s">
        <v>24</v>
      </c>
      <c r="C55" s="3">
        <v>330</v>
      </c>
      <c r="D55" s="3">
        <v>78</v>
      </c>
      <c r="E55" s="3">
        <v>1392</v>
      </c>
      <c r="F55" s="3">
        <v>133</v>
      </c>
      <c r="G55" s="3">
        <v>25</v>
      </c>
      <c r="H55" s="3">
        <v>-1958</v>
      </c>
      <c r="I55" s="5">
        <v>0</v>
      </c>
      <c r="K55" s="18" t="s">
        <v>24</v>
      </c>
      <c r="L55" s="4">
        <f t="shared" si="7"/>
        <v>143</v>
      </c>
      <c r="M55" s="4">
        <f t="shared" si="7"/>
        <v>-3</v>
      </c>
      <c r="N55" s="4">
        <f t="shared" si="7"/>
        <v>-165</v>
      </c>
      <c r="O55" s="4">
        <f t="shared" si="7"/>
        <v>96</v>
      </c>
      <c r="P55" s="4">
        <f t="shared" si="7"/>
        <v>1</v>
      </c>
      <c r="Q55" s="4">
        <f t="shared" si="7"/>
        <v>-72</v>
      </c>
      <c r="R55" s="4">
        <f t="shared" si="7"/>
        <v>0</v>
      </c>
    </row>
    <row r="56" spans="2:18" ht="12.75">
      <c r="B56" s="19" t="s">
        <v>25</v>
      </c>
      <c r="C56" s="20">
        <f>1384-20</f>
        <v>1364</v>
      </c>
      <c r="D56" s="20">
        <v>8579</v>
      </c>
      <c r="E56" s="20">
        <v>1420</v>
      </c>
      <c r="F56" s="20">
        <v>759</v>
      </c>
      <c r="G56" s="20">
        <v>71</v>
      </c>
      <c r="H56" s="20">
        <v>-1958</v>
      </c>
      <c r="I56" s="1">
        <f>10255-20</f>
        <v>10235</v>
      </c>
      <c r="K56" s="19" t="s">
        <v>25</v>
      </c>
      <c r="L56" s="24">
        <f t="shared" si="7"/>
        <v>253</v>
      </c>
      <c r="M56" s="24">
        <f t="shared" si="7"/>
        <v>-630</v>
      </c>
      <c r="N56" s="24">
        <f t="shared" si="7"/>
        <v>-156</v>
      </c>
      <c r="O56" s="24">
        <f t="shared" si="7"/>
        <v>-108</v>
      </c>
      <c r="P56" s="24">
        <f t="shared" si="7"/>
        <v>15</v>
      </c>
      <c r="Q56" s="24">
        <f t="shared" si="7"/>
        <v>-72</v>
      </c>
      <c r="R56" s="24">
        <f t="shared" si="7"/>
        <v>-698</v>
      </c>
    </row>
    <row r="57" spans="2:18" ht="12.75">
      <c r="B57" s="18"/>
      <c r="C57" s="3"/>
      <c r="D57" s="3"/>
      <c r="E57" s="3"/>
      <c r="F57" s="3"/>
      <c r="G57" s="3"/>
      <c r="H57" s="3"/>
      <c r="I57" s="5"/>
      <c r="K57" s="18"/>
      <c r="L57" s="4"/>
      <c r="M57" s="4"/>
      <c r="N57" s="4"/>
      <c r="O57" s="4"/>
      <c r="P57" s="4"/>
      <c r="Q57" s="4"/>
      <c r="R57" s="4"/>
    </row>
    <row r="58" spans="2:18" ht="12.75">
      <c r="B58" s="21" t="s">
        <v>29</v>
      </c>
      <c r="C58" s="3">
        <v>-189</v>
      </c>
      <c r="D58" s="3">
        <v>-44</v>
      </c>
      <c r="E58" s="3">
        <v>-211</v>
      </c>
      <c r="F58" s="3">
        <v>-100</v>
      </c>
      <c r="G58" s="3">
        <v>-5</v>
      </c>
      <c r="H58" s="3">
        <v>0</v>
      </c>
      <c r="I58" s="5">
        <v>-549</v>
      </c>
      <c r="K58" s="21" t="s">
        <v>29</v>
      </c>
      <c r="L58" s="4">
        <f aca="true" t="shared" si="8" ref="L58:R65">C11-C58</f>
        <v>-92</v>
      </c>
      <c r="M58" s="4">
        <f t="shared" si="8"/>
        <v>5</v>
      </c>
      <c r="N58" s="4">
        <f t="shared" si="8"/>
        <v>-5</v>
      </c>
      <c r="O58" s="4">
        <f t="shared" si="8"/>
        <v>18</v>
      </c>
      <c r="P58" s="4">
        <f t="shared" si="8"/>
        <v>0</v>
      </c>
      <c r="Q58" s="4">
        <f t="shared" si="8"/>
        <v>0</v>
      </c>
      <c r="R58" s="4">
        <f t="shared" si="8"/>
        <v>-74</v>
      </c>
    </row>
    <row r="59" spans="2:18" ht="12.75">
      <c r="B59" s="21" t="s">
        <v>12</v>
      </c>
      <c r="C59" s="3">
        <f>-472+20</f>
        <v>-452</v>
      </c>
      <c r="D59" s="3">
        <v>-8578</v>
      </c>
      <c r="E59" s="3">
        <v>-605</v>
      </c>
      <c r="F59" s="3">
        <v>-502</v>
      </c>
      <c r="G59" s="3">
        <v>-84</v>
      </c>
      <c r="H59" s="3">
        <v>1962</v>
      </c>
      <c r="I59" s="5">
        <f>-8279+20</f>
        <v>-8259</v>
      </c>
      <c r="K59" s="21" t="s">
        <v>12</v>
      </c>
      <c r="L59" s="4">
        <f t="shared" si="8"/>
        <v>-39</v>
      </c>
      <c r="M59" s="4">
        <f t="shared" si="8"/>
        <v>857</v>
      </c>
      <c r="N59" s="4">
        <f t="shared" si="8"/>
        <v>-34</v>
      </c>
      <c r="O59" s="4">
        <f t="shared" si="8"/>
        <v>67</v>
      </c>
      <c r="P59" s="4">
        <f t="shared" si="8"/>
        <v>-13</v>
      </c>
      <c r="Q59" s="4">
        <f t="shared" si="8"/>
        <v>65</v>
      </c>
      <c r="R59" s="4">
        <f t="shared" si="8"/>
        <v>903</v>
      </c>
    </row>
    <row r="60" spans="2:18" ht="12.75">
      <c r="B60" s="35" t="s">
        <v>1</v>
      </c>
      <c r="C60" s="3">
        <v>-94</v>
      </c>
      <c r="D60" s="3">
        <v>-6899</v>
      </c>
      <c r="E60" s="3">
        <v>-80</v>
      </c>
      <c r="F60" s="3">
        <v>-415</v>
      </c>
      <c r="G60" s="3">
        <v>-20</v>
      </c>
      <c r="H60" s="3">
        <v>519</v>
      </c>
      <c r="I60" s="5">
        <v>-6989</v>
      </c>
      <c r="K60" s="35" t="s">
        <v>1</v>
      </c>
      <c r="L60" s="4">
        <f t="shared" si="8"/>
        <v>12</v>
      </c>
      <c r="M60" s="4">
        <f t="shared" si="8"/>
        <v>888</v>
      </c>
      <c r="N60" s="4">
        <f t="shared" si="8"/>
        <v>-134</v>
      </c>
      <c r="O60" s="4">
        <f t="shared" si="8"/>
        <v>62</v>
      </c>
      <c r="P60" s="4">
        <f t="shared" si="8"/>
        <v>0</v>
      </c>
      <c r="Q60" s="4">
        <f t="shared" si="8"/>
        <v>221</v>
      </c>
      <c r="R60" s="4">
        <f t="shared" si="8"/>
        <v>1049</v>
      </c>
    </row>
    <row r="61" spans="2:18" ht="12.75">
      <c r="B61" s="36" t="s">
        <v>22</v>
      </c>
      <c r="C61" s="3">
        <v>-247</v>
      </c>
      <c r="D61" s="3">
        <v>-93</v>
      </c>
      <c r="E61" s="3">
        <v>-262</v>
      </c>
      <c r="F61" s="3">
        <v>-34</v>
      </c>
      <c r="G61" s="3">
        <v>-35</v>
      </c>
      <c r="H61" s="3">
        <v>0</v>
      </c>
      <c r="I61" s="5">
        <v>-671</v>
      </c>
      <c r="K61" s="36" t="s">
        <v>22</v>
      </c>
      <c r="L61" s="4">
        <f t="shared" si="8"/>
        <v>-10</v>
      </c>
      <c r="M61" s="4">
        <f t="shared" si="8"/>
        <v>-14</v>
      </c>
      <c r="N61" s="4">
        <f t="shared" si="8"/>
        <v>10</v>
      </c>
      <c r="O61" s="4">
        <f t="shared" si="8"/>
        <v>-1</v>
      </c>
      <c r="P61" s="4">
        <f t="shared" si="8"/>
        <v>0</v>
      </c>
      <c r="Q61" s="4">
        <f t="shared" si="8"/>
        <v>0</v>
      </c>
      <c r="R61" s="4">
        <f t="shared" si="8"/>
        <v>-15</v>
      </c>
    </row>
    <row r="62" spans="2:18" ht="12.75">
      <c r="B62" s="35" t="s">
        <v>30</v>
      </c>
      <c r="C62" s="3">
        <f>-209+20</f>
        <v>-189</v>
      </c>
      <c r="D62" s="3">
        <v>-1548</v>
      </c>
      <c r="E62" s="3">
        <v>-232</v>
      </c>
      <c r="F62" s="3">
        <v>-31</v>
      </c>
      <c r="G62" s="3">
        <v>-31</v>
      </c>
      <c r="H62" s="3">
        <v>1405</v>
      </c>
      <c r="I62" s="5">
        <f>-646+20</f>
        <v>-626</v>
      </c>
      <c r="K62" s="35" t="s">
        <v>30</v>
      </c>
      <c r="L62" s="4">
        <f t="shared" si="8"/>
        <v>-18</v>
      </c>
      <c r="M62" s="4">
        <f t="shared" si="8"/>
        <v>150</v>
      </c>
      <c r="N62" s="4">
        <f t="shared" si="8"/>
        <v>68</v>
      </c>
      <c r="O62" s="4">
        <f t="shared" si="8"/>
        <v>7</v>
      </c>
      <c r="P62" s="4">
        <f t="shared" si="8"/>
        <v>-6</v>
      </c>
      <c r="Q62" s="4">
        <f t="shared" si="8"/>
        <v>-160</v>
      </c>
      <c r="R62" s="4">
        <f t="shared" si="8"/>
        <v>41</v>
      </c>
    </row>
    <row r="63" spans="2:18" ht="12.75">
      <c r="B63" s="35" t="s">
        <v>0</v>
      </c>
      <c r="C63" s="3">
        <v>118</v>
      </c>
      <c r="D63" s="3">
        <v>13</v>
      </c>
      <c r="E63" s="3">
        <v>26</v>
      </c>
      <c r="F63" s="3">
        <v>0</v>
      </c>
      <c r="G63" s="3">
        <v>0</v>
      </c>
      <c r="H63" s="3">
        <v>40</v>
      </c>
      <c r="I63" s="5">
        <v>197</v>
      </c>
      <c r="K63" s="35" t="s">
        <v>0</v>
      </c>
      <c r="L63" s="4">
        <f t="shared" si="8"/>
        <v>-5</v>
      </c>
      <c r="M63" s="4">
        <f t="shared" si="8"/>
        <v>-4</v>
      </c>
      <c r="N63" s="4">
        <f t="shared" si="8"/>
        <v>0</v>
      </c>
      <c r="O63" s="4">
        <f t="shared" si="8"/>
        <v>0</v>
      </c>
      <c r="P63" s="4">
        <f t="shared" si="8"/>
        <v>0</v>
      </c>
      <c r="Q63" s="4">
        <f t="shared" si="8"/>
        <v>2</v>
      </c>
      <c r="R63" s="4">
        <f t="shared" si="8"/>
        <v>-7</v>
      </c>
    </row>
    <row r="64" spans="2:18" ht="12.75">
      <c r="B64" s="35" t="s">
        <v>61</v>
      </c>
      <c r="C64" s="3">
        <v>-40</v>
      </c>
      <c r="D64" s="3">
        <v>-51</v>
      </c>
      <c r="E64" s="3">
        <v>-57</v>
      </c>
      <c r="F64" s="3">
        <v>-22</v>
      </c>
      <c r="G64" s="3">
        <v>2</v>
      </c>
      <c r="H64" s="3">
        <v>-2</v>
      </c>
      <c r="I64" s="5">
        <v>-170</v>
      </c>
      <c r="K64" s="35" t="s">
        <v>61</v>
      </c>
      <c r="L64" s="4">
        <f t="shared" si="8"/>
        <v>-18</v>
      </c>
      <c r="M64" s="4">
        <f t="shared" si="8"/>
        <v>-163</v>
      </c>
      <c r="N64" s="4">
        <f t="shared" si="8"/>
        <v>22</v>
      </c>
      <c r="O64" s="4">
        <f t="shared" si="8"/>
        <v>-1</v>
      </c>
      <c r="P64" s="4">
        <f t="shared" si="8"/>
        <v>-7</v>
      </c>
      <c r="Q64" s="4">
        <f t="shared" si="8"/>
        <v>2</v>
      </c>
      <c r="R64" s="4">
        <f t="shared" si="8"/>
        <v>-165</v>
      </c>
    </row>
    <row r="65" spans="2:18" ht="12.75">
      <c r="B65" s="22" t="s">
        <v>2</v>
      </c>
      <c r="C65" s="20">
        <f>-661+20</f>
        <v>-641</v>
      </c>
      <c r="D65" s="20">
        <v>-8622</v>
      </c>
      <c r="E65" s="20">
        <v>-816</v>
      </c>
      <c r="F65" s="20">
        <v>-602</v>
      </c>
      <c r="G65" s="20">
        <v>-89</v>
      </c>
      <c r="H65" s="20">
        <v>1962</v>
      </c>
      <c r="I65" s="1">
        <f>-8828+20</f>
        <v>-8808</v>
      </c>
      <c r="K65" s="22" t="s">
        <v>2</v>
      </c>
      <c r="L65" s="24">
        <f t="shared" si="8"/>
        <v>-131</v>
      </c>
      <c r="M65" s="24">
        <f t="shared" si="8"/>
        <v>862</v>
      </c>
      <c r="N65" s="24">
        <f t="shared" si="8"/>
        <v>-39</v>
      </c>
      <c r="O65" s="24">
        <f t="shared" si="8"/>
        <v>85</v>
      </c>
      <c r="P65" s="24">
        <f t="shared" si="8"/>
        <v>-13</v>
      </c>
      <c r="Q65" s="24">
        <f t="shared" si="8"/>
        <v>65</v>
      </c>
      <c r="R65" s="24">
        <f t="shared" si="8"/>
        <v>829</v>
      </c>
    </row>
    <row r="66" spans="2:18" ht="12.75">
      <c r="B66" s="21"/>
      <c r="C66" s="3"/>
      <c r="D66" s="3"/>
      <c r="E66" s="3"/>
      <c r="F66" s="3"/>
      <c r="G66" s="3"/>
      <c r="H66" s="3"/>
      <c r="I66" s="5"/>
      <c r="K66" s="21"/>
      <c r="L66" s="4"/>
      <c r="M66" s="4"/>
      <c r="N66" s="4"/>
      <c r="O66" s="4"/>
      <c r="P66" s="4"/>
      <c r="Q66" s="4"/>
      <c r="R66" s="6"/>
    </row>
    <row r="67" spans="2:18" ht="13.5" thickBot="1">
      <c r="B67" s="23" t="s">
        <v>37</v>
      </c>
      <c r="C67" s="7">
        <v>723</v>
      </c>
      <c r="D67" s="7">
        <v>-43</v>
      </c>
      <c r="E67" s="7">
        <v>604</v>
      </c>
      <c r="F67" s="7">
        <v>157</v>
      </c>
      <c r="G67" s="7">
        <v>-18</v>
      </c>
      <c r="H67" s="7">
        <v>4</v>
      </c>
      <c r="I67" s="7">
        <v>1427</v>
      </c>
      <c r="K67" s="23" t="s">
        <v>37</v>
      </c>
      <c r="L67" s="8">
        <f aca="true" t="shared" si="9" ref="L67:R67">C20-C67</f>
        <v>122</v>
      </c>
      <c r="M67" s="8">
        <f t="shared" si="9"/>
        <v>232</v>
      </c>
      <c r="N67" s="8">
        <f t="shared" si="9"/>
        <v>-195</v>
      </c>
      <c r="O67" s="8">
        <f t="shared" si="9"/>
        <v>-23</v>
      </c>
      <c r="P67" s="8">
        <f t="shared" si="9"/>
        <v>2</v>
      </c>
      <c r="Q67" s="8">
        <f t="shared" si="9"/>
        <v>-7</v>
      </c>
      <c r="R67" s="8">
        <f t="shared" si="9"/>
        <v>131</v>
      </c>
    </row>
    <row r="68" spans="2:18" ht="13.5" thickTop="1">
      <c r="B68" s="21"/>
      <c r="C68" s="3"/>
      <c r="D68" s="3"/>
      <c r="E68" s="3"/>
      <c r="F68" s="3"/>
      <c r="G68" s="3"/>
      <c r="H68" s="3"/>
      <c r="I68" s="5"/>
      <c r="K68" s="21"/>
      <c r="L68" s="4"/>
      <c r="M68" s="4"/>
      <c r="N68" s="4"/>
      <c r="O68" s="4"/>
      <c r="P68" s="4"/>
      <c r="Q68" s="4"/>
      <c r="R68" s="4"/>
    </row>
    <row r="69" spans="2:18" ht="12.75">
      <c r="B69" s="21" t="s">
        <v>3</v>
      </c>
      <c r="C69" s="3"/>
      <c r="D69" s="3"/>
      <c r="E69" s="3"/>
      <c r="F69" s="3"/>
      <c r="G69" s="3"/>
      <c r="H69" s="3"/>
      <c r="I69" s="5">
        <v>-147</v>
      </c>
      <c r="K69" s="21" t="s">
        <v>3</v>
      </c>
      <c r="L69" s="4"/>
      <c r="M69" s="4"/>
      <c r="N69" s="4"/>
      <c r="O69" s="4"/>
      <c r="P69" s="4"/>
      <c r="Q69" s="4"/>
      <c r="R69" s="4">
        <f>I22-I69</f>
        <v>116</v>
      </c>
    </row>
    <row r="70" spans="2:18" ht="25.5">
      <c r="B70" s="21" t="s">
        <v>26</v>
      </c>
      <c r="C70" s="3"/>
      <c r="D70" s="3">
        <v>0</v>
      </c>
      <c r="E70" s="3"/>
      <c r="F70" s="3"/>
      <c r="G70" s="3"/>
      <c r="H70" s="3"/>
      <c r="I70" s="5">
        <v>0</v>
      </c>
      <c r="K70" s="21" t="s">
        <v>26</v>
      </c>
      <c r="L70" s="4"/>
      <c r="M70" s="4">
        <f>D23-D70</f>
        <v>-7</v>
      </c>
      <c r="N70" s="4"/>
      <c r="O70" s="4"/>
      <c r="P70" s="4"/>
      <c r="Q70" s="4"/>
      <c r="R70" s="4">
        <f>I23-I70</f>
        <v>-7</v>
      </c>
    </row>
    <row r="71" spans="2:18" ht="12.75">
      <c r="B71" s="21"/>
      <c r="C71" s="3"/>
      <c r="D71" s="3"/>
      <c r="E71" s="3"/>
      <c r="F71" s="3"/>
      <c r="G71" s="3"/>
      <c r="H71" s="3"/>
      <c r="I71" s="5"/>
      <c r="K71" s="21"/>
      <c r="L71" s="4"/>
      <c r="M71" s="4"/>
      <c r="N71" s="4"/>
      <c r="O71" s="4"/>
      <c r="P71" s="4"/>
      <c r="Q71" s="4"/>
      <c r="R71" s="4"/>
    </row>
    <row r="72" spans="2:18" ht="12.75">
      <c r="B72" s="25" t="s">
        <v>38</v>
      </c>
      <c r="C72" s="20"/>
      <c r="D72" s="20"/>
      <c r="E72" s="20"/>
      <c r="F72" s="20"/>
      <c r="G72" s="20"/>
      <c r="H72" s="20"/>
      <c r="I72" s="1">
        <v>1280</v>
      </c>
      <c r="K72" s="25" t="s">
        <v>38</v>
      </c>
      <c r="L72" s="24"/>
      <c r="M72" s="24"/>
      <c r="N72" s="24"/>
      <c r="O72" s="24"/>
      <c r="P72" s="24"/>
      <c r="Q72" s="24"/>
      <c r="R72" s="2">
        <f>I25-I72</f>
        <v>240</v>
      </c>
    </row>
    <row r="73" spans="2:18" ht="12.75">
      <c r="B73" s="21"/>
      <c r="C73" s="3"/>
      <c r="D73" s="3"/>
      <c r="E73" s="3"/>
      <c r="F73" s="3"/>
      <c r="G73" s="3"/>
      <c r="H73" s="3"/>
      <c r="I73" s="5"/>
      <c r="K73" s="21"/>
      <c r="L73" s="4"/>
      <c r="M73" s="4"/>
      <c r="N73" s="4"/>
      <c r="O73" s="4"/>
      <c r="P73" s="4"/>
      <c r="Q73" s="4"/>
      <c r="R73" s="4"/>
    </row>
    <row r="74" spans="2:18" ht="12.75">
      <c r="B74" s="21" t="s">
        <v>5</v>
      </c>
      <c r="C74" s="3"/>
      <c r="D74" s="3"/>
      <c r="E74" s="3"/>
      <c r="F74" s="3"/>
      <c r="G74" s="3"/>
      <c r="H74" s="3"/>
      <c r="I74" s="5">
        <v>-206</v>
      </c>
      <c r="K74" s="21" t="s">
        <v>5</v>
      </c>
      <c r="L74" s="4"/>
      <c r="M74" s="4"/>
      <c r="N74" s="4"/>
      <c r="O74" s="4"/>
      <c r="P74" s="4"/>
      <c r="Q74" s="4"/>
      <c r="R74" s="4">
        <f>I27-I74</f>
        <v>-134</v>
      </c>
    </row>
    <row r="75" spans="2:18" ht="12.75">
      <c r="B75" s="21"/>
      <c r="C75" s="3"/>
      <c r="D75" s="3"/>
      <c r="E75" s="3"/>
      <c r="F75" s="3"/>
      <c r="G75" s="3"/>
      <c r="H75" s="3"/>
      <c r="I75" s="5"/>
      <c r="K75" s="21"/>
      <c r="L75" s="4"/>
      <c r="M75" s="4"/>
      <c r="N75" s="4"/>
      <c r="O75" s="4"/>
      <c r="P75" s="4"/>
      <c r="Q75" s="4"/>
      <c r="R75" s="4"/>
    </row>
    <row r="76" spans="2:18" ht="13.5" thickBot="1">
      <c r="B76" s="23" t="s">
        <v>36</v>
      </c>
      <c r="C76" s="26"/>
      <c r="D76" s="26"/>
      <c r="E76" s="26"/>
      <c r="F76" s="26"/>
      <c r="G76" s="26"/>
      <c r="H76" s="26"/>
      <c r="I76" s="7">
        <v>1074</v>
      </c>
      <c r="K76" s="23" t="s">
        <v>36</v>
      </c>
      <c r="L76" s="31"/>
      <c r="M76" s="31"/>
      <c r="N76" s="31"/>
      <c r="O76" s="31"/>
      <c r="P76" s="31"/>
      <c r="Q76" s="31"/>
      <c r="R76" s="8">
        <f>I29-I76</f>
        <v>106</v>
      </c>
    </row>
    <row r="77" spans="2:18" ht="13.5" thickTop="1">
      <c r="B77" s="21"/>
      <c r="C77" s="3"/>
      <c r="D77" s="3"/>
      <c r="E77" s="3"/>
      <c r="F77" s="3"/>
      <c r="G77" s="3"/>
      <c r="H77" s="3"/>
      <c r="I77" s="5"/>
      <c r="K77" s="21"/>
      <c r="L77" s="4"/>
      <c r="M77" s="4"/>
      <c r="N77" s="4"/>
      <c r="O77" s="4"/>
      <c r="P77" s="4"/>
      <c r="Q77" s="4"/>
      <c r="R77" s="4"/>
    </row>
    <row r="78" spans="2:18" ht="12.75">
      <c r="B78" s="27" t="s">
        <v>39</v>
      </c>
      <c r="C78" s="3"/>
      <c r="D78" s="3"/>
      <c r="E78" s="3"/>
      <c r="F78" s="3"/>
      <c r="G78" s="3"/>
      <c r="H78" s="3"/>
      <c r="I78" s="5"/>
      <c r="K78" s="27" t="s">
        <v>39</v>
      </c>
      <c r="L78" s="4"/>
      <c r="M78" s="4"/>
      <c r="N78" s="4"/>
      <c r="O78" s="4"/>
      <c r="P78" s="4"/>
      <c r="Q78" s="4"/>
      <c r="R78" s="4"/>
    </row>
    <row r="79" spans="2:18" ht="12.75">
      <c r="B79" s="21" t="s">
        <v>4</v>
      </c>
      <c r="C79" s="3">
        <v>16741</v>
      </c>
      <c r="D79" s="3">
        <v>18387</v>
      </c>
      <c r="E79" s="3">
        <v>14031</v>
      </c>
      <c r="F79" s="3">
        <v>4214</v>
      </c>
      <c r="G79" s="3">
        <v>385</v>
      </c>
      <c r="H79" s="3">
        <v>-7371</v>
      </c>
      <c r="I79" s="5">
        <v>46387</v>
      </c>
      <c r="K79" s="21" t="s">
        <v>4</v>
      </c>
      <c r="L79" s="4">
        <f aca="true" t="shared" si="10" ref="L79:R79">C32-C79</f>
        <v>-1283</v>
      </c>
      <c r="M79" s="4">
        <f t="shared" si="10"/>
        <v>-1641</v>
      </c>
      <c r="N79" s="4">
        <f t="shared" si="10"/>
        <v>179</v>
      </c>
      <c r="O79" s="4">
        <f t="shared" si="10"/>
        <v>-225</v>
      </c>
      <c r="P79" s="4">
        <f t="shared" si="10"/>
        <v>-11</v>
      </c>
      <c r="Q79" s="4">
        <f t="shared" si="10"/>
        <v>1421</v>
      </c>
      <c r="R79" s="4">
        <f t="shared" si="10"/>
        <v>-1560</v>
      </c>
    </row>
    <row r="80" spans="2:18" ht="25.5">
      <c r="B80" s="21" t="s">
        <v>6</v>
      </c>
      <c r="C80" s="3"/>
      <c r="D80" s="3">
        <v>771</v>
      </c>
      <c r="E80" s="3"/>
      <c r="F80" s="3"/>
      <c r="G80" s="3"/>
      <c r="H80" s="3"/>
      <c r="I80" s="5">
        <v>771</v>
      </c>
      <c r="K80" s="21" t="s">
        <v>6</v>
      </c>
      <c r="L80" s="4"/>
      <c r="M80" s="4">
        <f>D33-D80</f>
        <v>-50</v>
      </c>
      <c r="N80" s="4"/>
      <c r="O80" s="4"/>
      <c r="P80" s="4"/>
      <c r="Q80" s="4"/>
      <c r="R80" s="4">
        <f>I33-I80</f>
        <v>-50</v>
      </c>
    </row>
    <row r="81" spans="2:18" ht="12.75">
      <c r="B81" s="21" t="s">
        <v>7</v>
      </c>
      <c r="C81" s="3"/>
      <c r="D81" s="3"/>
      <c r="E81" s="3"/>
      <c r="F81" s="3"/>
      <c r="G81" s="3"/>
      <c r="H81" s="3"/>
      <c r="I81" s="5">
        <v>228</v>
      </c>
      <c r="K81" s="21" t="s">
        <v>7</v>
      </c>
      <c r="L81" s="4"/>
      <c r="M81" s="4"/>
      <c r="N81" s="4"/>
      <c r="O81" s="4"/>
      <c r="P81" s="4"/>
      <c r="Q81" s="4"/>
      <c r="R81" s="4">
        <f>I34-I81</f>
        <v>23</v>
      </c>
    </row>
    <row r="82" spans="2:18" ht="12.75">
      <c r="B82" s="21" t="s">
        <v>8</v>
      </c>
      <c r="C82" s="3"/>
      <c r="D82" s="3"/>
      <c r="E82" s="3"/>
      <c r="F82" s="3"/>
      <c r="G82" s="3"/>
      <c r="H82" s="3"/>
      <c r="I82" s="5">
        <v>1253</v>
      </c>
      <c r="K82" s="21" t="s">
        <v>8</v>
      </c>
      <c r="L82" s="4"/>
      <c r="M82" s="4"/>
      <c r="N82" s="4"/>
      <c r="O82" s="4"/>
      <c r="P82" s="4"/>
      <c r="Q82" s="4"/>
      <c r="R82" s="4">
        <f>I35-I82</f>
        <v>-264</v>
      </c>
    </row>
    <row r="83" spans="2:18" ht="12.75">
      <c r="B83" s="21"/>
      <c r="C83" s="3"/>
      <c r="D83" s="3"/>
      <c r="E83" s="3"/>
      <c r="F83" s="3"/>
      <c r="G83" s="3"/>
      <c r="H83" s="3"/>
      <c r="I83" s="5"/>
      <c r="K83" s="21"/>
      <c r="L83" s="4"/>
      <c r="M83" s="4"/>
      <c r="N83" s="4"/>
      <c r="O83" s="4"/>
      <c r="P83" s="4"/>
      <c r="Q83" s="4"/>
      <c r="R83" s="4"/>
    </row>
    <row r="84" spans="2:18" ht="13.5" thickBot="1">
      <c r="B84" s="23" t="s">
        <v>15</v>
      </c>
      <c r="C84" s="7"/>
      <c r="D84" s="7"/>
      <c r="E84" s="7"/>
      <c r="F84" s="7"/>
      <c r="G84" s="7"/>
      <c r="H84" s="7"/>
      <c r="I84" s="7">
        <v>48639</v>
      </c>
      <c r="K84" s="23" t="s">
        <v>15</v>
      </c>
      <c r="L84" s="8"/>
      <c r="M84" s="8"/>
      <c r="N84" s="8"/>
      <c r="O84" s="8"/>
      <c r="P84" s="8"/>
      <c r="Q84" s="8"/>
      <c r="R84" s="8">
        <f>I37-I84</f>
        <v>-1851</v>
      </c>
    </row>
    <row r="85" spans="2:18" ht="13.5" thickTop="1">
      <c r="B85" s="21"/>
      <c r="C85" s="3"/>
      <c r="D85" s="3"/>
      <c r="E85" s="3"/>
      <c r="F85" s="3"/>
      <c r="G85" s="3"/>
      <c r="H85" s="3"/>
      <c r="I85" s="5"/>
      <c r="K85" s="21"/>
      <c r="L85" s="4"/>
      <c r="M85" s="4"/>
      <c r="N85" s="4"/>
      <c r="O85" s="4"/>
      <c r="P85" s="4"/>
      <c r="Q85" s="4"/>
      <c r="R85" s="4"/>
    </row>
    <row r="86" spans="2:18" ht="12.75">
      <c r="B86" s="21" t="s">
        <v>16</v>
      </c>
      <c r="C86" s="3"/>
      <c r="D86" s="3"/>
      <c r="E86" s="3"/>
      <c r="F86" s="3"/>
      <c r="G86" s="3"/>
      <c r="H86" s="3"/>
      <c r="I86" s="5">
        <v>28411</v>
      </c>
      <c r="K86" s="21" t="s">
        <v>16</v>
      </c>
      <c r="L86" s="4"/>
      <c r="M86" s="4"/>
      <c r="N86" s="4"/>
      <c r="O86" s="4"/>
      <c r="P86" s="4"/>
      <c r="Q86" s="4"/>
      <c r="R86" s="4">
        <f>I39-I86</f>
        <v>1085</v>
      </c>
    </row>
    <row r="87" spans="2:18" ht="12.75">
      <c r="B87" s="21" t="s">
        <v>17</v>
      </c>
      <c r="C87" s="3">
        <v>6068</v>
      </c>
      <c r="D87" s="3">
        <v>5475</v>
      </c>
      <c r="E87" s="3">
        <v>2648</v>
      </c>
      <c r="F87" s="3">
        <v>1941</v>
      </c>
      <c r="G87" s="3">
        <v>115</v>
      </c>
      <c r="H87" s="3">
        <v>-6960</v>
      </c>
      <c r="I87" s="5">
        <v>9287</v>
      </c>
      <c r="K87" s="21" t="s">
        <v>17</v>
      </c>
      <c r="L87" s="4">
        <f aca="true" t="shared" si="11" ref="L87:Q87">C40-C87</f>
        <v>-1074</v>
      </c>
      <c r="M87" s="4">
        <f t="shared" si="11"/>
        <v>-1065</v>
      </c>
      <c r="N87" s="4">
        <f t="shared" si="11"/>
        <v>42</v>
      </c>
      <c r="O87" s="4">
        <f t="shared" si="11"/>
        <v>-1</v>
      </c>
      <c r="P87" s="4">
        <f t="shared" si="11"/>
        <v>54</v>
      </c>
      <c r="Q87" s="4">
        <f t="shared" si="11"/>
        <v>1326</v>
      </c>
      <c r="R87" s="4">
        <f>I40-I87</f>
        <v>-718</v>
      </c>
    </row>
    <row r="88" spans="2:18" ht="12.75">
      <c r="B88" s="21" t="s">
        <v>18</v>
      </c>
      <c r="C88" s="3"/>
      <c r="D88" s="3"/>
      <c r="E88" s="3"/>
      <c r="F88" s="3"/>
      <c r="G88" s="3"/>
      <c r="H88" s="3"/>
      <c r="I88" s="5">
        <v>8956</v>
      </c>
      <c r="K88" s="21" t="s">
        <v>18</v>
      </c>
      <c r="L88" s="4"/>
      <c r="M88" s="4"/>
      <c r="N88" s="4"/>
      <c r="O88" s="4"/>
      <c r="P88" s="4"/>
      <c r="Q88" s="4"/>
      <c r="R88" s="4">
        <f>I41-I88</f>
        <v>-2225</v>
      </c>
    </row>
    <row r="89" spans="2:18" ht="12.75">
      <c r="B89" s="21" t="s">
        <v>14</v>
      </c>
      <c r="C89" s="3"/>
      <c r="D89" s="3"/>
      <c r="E89" s="3"/>
      <c r="F89" s="3"/>
      <c r="G89" s="3"/>
      <c r="H89" s="3"/>
      <c r="I89" s="5">
        <v>1985</v>
      </c>
      <c r="K89" s="21" t="s">
        <v>14</v>
      </c>
      <c r="L89" s="4"/>
      <c r="M89" s="4"/>
      <c r="N89" s="4"/>
      <c r="O89" s="4"/>
      <c r="P89" s="4"/>
      <c r="Q89" s="4"/>
      <c r="R89" s="4">
        <f>I42-I89</f>
        <v>7</v>
      </c>
    </row>
    <row r="90" spans="2:18" ht="12.75">
      <c r="B90" s="21"/>
      <c r="C90" s="3"/>
      <c r="D90" s="3"/>
      <c r="E90" s="3"/>
      <c r="F90" s="3"/>
      <c r="G90" s="3"/>
      <c r="H90" s="3"/>
      <c r="I90" s="5"/>
      <c r="K90" s="21"/>
      <c r="L90" s="4"/>
      <c r="M90" s="4"/>
      <c r="N90" s="4"/>
      <c r="O90" s="4"/>
      <c r="P90" s="4"/>
      <c r="Q90" s="4"/>
      <c r="R90" s="4"/>
    </row>
    <row r="91" spans="2:18" ht="13.5" thickBot="1">
      <c r="B91" s="23" t="s">
        <v>19</v>
      </c>
      <c r="C91" s="7"/>
      <c r="D91" s="7"/>
      <c r="E91" s="7"/>
      <c r="F91" s="7"/>
      <c r="G91" s="7"/>
      <c r="H91" s="7"/>
      <c r="I91" s="7">
        <v>48639</v>
      </c>
      <c r="K91" s="23" t="s">
        <v>19</v>
      </c>
      <c r="L91" s="8"/>
      <c r="M91" s="8"/>
      <c r="N91" s="8"/>
      <c r="O91" s="8"/>
      <c r="P91" s="8"/>
      <c r="Q91" s="8"/>
      <c r="R91" s="8">
        <f>I44-I91</f>
        <v>-1851</v>
      </c>
    </row>
    <row r="92" spans="2:18" ht="13.5" thickTop="1">
      <c r="B92" s="21"/>
      <c r="C92" s="3"/>
      <c r="D92" s="3"/>
      <c r="E92" s="3"/>
      <c r="F92" s="3"/>
      <c r="G92" s="3"/>
      <c r="H92" s="3"/>
      <c r="I92" s="5"/>
      <c r="K92" s="21"/>
      <c r="L92" s="4"/>
      <c r="M92" s="4"/>
      <c r="N92" s="4"/>
      <c r="O92" s="4"/>
      <c r="P92" s="4"/>
      <c r="Q92" s="4"/>
      <c r="R92" s="4"/>
    </row>
    <row r="93" spans="2:18" ht="12.75">
      <c r="B93" s="27" t="s">
        <v>9</v>
      </c>
      <c r="C93" s="3"/>
      <c r="D93" s="3"/>
      <c r="E93" s="3"/>
      <c r="F93" s="3"/>
      <c r="G93" s="3"/>
      <c r="H93" s="3"/>
      <c r="I93" s="5"/>
      <c r="K93" s="27" t="s">
        <v>9</v>
      </c>
      <c r="L93" s="4"/>
      <c r="M93" s="4"/>
      <c r="N93" s="4"/>
      <c r="O93" s="4"/>
      <c r="P93" s="4"/>
      <c r="Q93" s="4"/>
      <c r="R93" s="4"/>
    </row>
    <row r="94" spans="2:18" ht="26.25" thickBot="1">
      <c r="B94" s="28" t="s">
        <v>40</v>
      </c>
      <c r="C94" s="26">
        <v>-347</v>
      </c>
      <c r="D94" s="26">
        <v>-65</v>
      </c>
      <c r="E94" s="26">
        <v>-350</v>
      </c>
      <c r="F94" s="26">
        <v>-35</v>
      </c>
      <c r="G94" s="26">
        <v>-5</v>
      </c>
      <c r="H94" s="26">
        <v>41</v>
      </c>
      <c r="I94" s="7">
        <v>-761</v>
      </c>
      <c r="K94" s="28" t="s">
        <v>40</v>
      </c>
      <c r="L94" s="31">
        <f aca="true" t="shared" si="12" ref="L94:R95">C47-C94</f>
        <v>105</v>
      </c>
      <c r="M94" s="31">
        <f t="shared" si="12"/>
        <v>-1</v>
      </c>
      <c r="N94" s="31">
        <f t="shared" si="12"/>
        <v>-18</v>
      </c>
      <c r="O94" s="31">
        <f t="shared" si="12"/>
        <v>-4</v>
      </c>
      <c r="P94" s="31">
        <f t="shared" si="12"/>
        <v>3</v>
      </c>
      <c r="Q94" s="31">
        <f t="shared" si="12"/>
        <v>-34</v>
      </c>
      <c r="R94" s="8">
        <f t="shared" si="12"/>
        <v>51</v>
      </c>
    </row>
    <row r="95" spans="2:18" ht="13.5" thickTop="1">
      <c r="B95" s="21" t="s">
        <v>20</v>
      </c>
      <c r="C95" s="3">
        <v>-1130</v>
      </c>
      <c r="D95" s="3">
        <v>-1660</v>
      </c>
      <c r="E95" s="3">
        <v>-97</v>
      </c>
      <c r="F95" s="3">
        <v>-36</v>
      </c>
      <c r="G95" s="3">
        <v>-10</v>
      </c>
      <c r="H95" s="3">
        <v>1</v>
      </c>
      <c r="I95" s="5">
        <v>-2932</v>
      </c>
      <c r="K95" s="21" t="s">
        <v>20</v>
      </c>
      <c r="L95" s="4">
        <f t="shared" si="12"/>
        <v>-525</v>
      </c>
      <c r="M95" s="4">
        <f t="shared" si="12"/>
        <v>176</v>
      </c>
      <c r="N95" s="4">
        <f t="shared" si="12"/>
        <v>-22</v>
      </c>
      <c r="O95" s="4">
        <f t="shared" si="12"/>
        <v>2</v>
      </c>
      <c r="P95" s="4">
        <f t="shared" si="12"/>
        <v>-10</v>
      </c>
      <c r="Q95" s="4">
        <f t="shared" si="12"/>
        <v>-1</v>
      </c>
      <c r="R95" s="6">
        <f t="shared" si="12"/>
        <v>-380</v>
      </c>
    </row>
    <row r="96" spans="2:18" ht="13.5" thickBot="1">
      <c r="B96" s="29" t="s">
        <v>10</v>
      </c>
      <c r="C96" s="30"/>
      <c r="D96" s="30"/>
      <c r="E96" s="30"/>
      <c r="F96" s="30"/>
      <c r="G96" s="30"/>
      <c r="H96" s="30"/>
      <c r="I96" s="33">
        <v>-41</v>
      </c>
      <c r="K96" s="29" t="s">
        <v>10</v>
      </c>
      <c r="L96" s="32"/>
      <c r="M96" s="32"/>
      <c r="N96" s="32"/>
      <c r="O96" s="32"/>
      <c r="P96" s="32"/>
      <c r="Q96" s="32"/>
      <c r="R96" s="32">
        <f>I49-I96</f>
        <v>-4</v>
      </c>
    </row>
    <row r="97" spans="2:9" ht="13.5" thickTop="1">
      <c r="B97" s="38"/>
      <c r="C97" s="38"/>
      <c r="D97" s="38"/>
      <c r="E97" s="38"/>
      <c r="F97" s="38"/>
      <c r="G97" s="38"/>
      <c r="H97" s="38"/>
      <c r="I97" s="38"/>
    </row>
    <row r="98" spans="2:9" ht="12.75">
      <c r="B98" s="38"/>
      <c r="C98" s="38"/>
      <c r="D98" s="38"/>
      <c r="E98" s="38"/>
      <c r="F98" s="38"/>
      <c r="G98" s="38"/>
      <c r="H98" s="38"/>
      <c r="I98" s="38"/>
    </row>
    <row r="99" spans="3:9" ht="12.75">
      <c r="C99" s="46"/>
      <c r="D99" s="46"/>
      <c r="E99" s="46"/>
      <c r="F99" s="46"/>
      <c r="G99" s="46"/>
      <c r="H99" s="46"/>
      <c r="I99" s="46"/>
    </row>
    <row r="100" spans="3:9" ht="12.75">
      <c r="C100" s="46"/>
      <c r="D100" s="46"/>
      <c r="E100" s="46"/>
      <c r="F100" s="46"/>
      <c r="G100" s="46"/>
      <c r="H100" s="46"/>
      <c r="I100" s="46"/>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2:AK91"/>
  <sheetViews>
    <sheetView zoomScale="80" zoomScaleNormal="80" zoomScaleSheetLayoutView="80" zoomScalePageLayoutView="0" workbookViewId="0" topLeftCell="A1">
      <pane xSplit="2" topLeftCell="C1" activePane="topRight" state="frozen"/>
      <selection pane="topLeft" activeCell="A2" sqref="A2"/>
      <selection pane="topRight" activeCell="D100" sqref="D100"/>
    </sheetView>
  </sheetViews>
  <sheetFormatPr defaultColWidth="9.140625" defaultRowHeight="12.75"/>
  <cols>
    <col min="1" max="1" width="1.421875" style="49" customWidth="1"/>
    <col min="2" max="2" width="68.7109375" style="49" bestFit="1" customWidth="1"/>
    <col min="3" max="7" width="13.8515625" style="49" customWidth="1"/>
    <col min="8" max="8" width="10.7109375" style="49" customWidth="1"/>
    <col min="9" max="13" width="13.8515625" style="49" customWidth="1"/>
    <col min="14" max="14" width="10.140625" style="47" customWidth="1"/>
    <col min="15" max="19" width="13.8515625" style="49" customWidth="1"/>
    <col min="20" max="20" width="9.140625" style="47" customWidth="1"/>
    <col min="21" max="25" width="13.8515625" style="49" customWidth="1"/>
    <col min="26" max="26" width="9.140625" style="47" customWidth="1"/>
    <col min="27" max="31" width="13.8515625" style="49" customWidth="1"/>
    <col min="32" max="32" width="9.140625" style="47" customWidth="1"/>
    <col min="33" max="37" width="13.8515625" style="49" customWidth="1"/>
    <col min="38" max="16384" width="9.140625" style="47" customWidth="1"/>
  </cols>
  <sheetData>
    <row r="2" ht="26.25">
      <c r="B2" s="125" t="s">
        <v>251</v>
      </c>
    </row>
    <row r="3" ht="11.25" customHeight="1">
      <c r="B3" s="113"/>
    </row>
    <row r="4" spans="2:37" ht="25.5" customHeight="1">
      <c r="B4" s="122" t="s">
        <v>291</v>
      </c>
      <c r="C4" s="122"/>
      <c r="D4" s="122"/>
      <c r="E4" s="122"/>
      <c r="F4" s="122"/>
      <c r="G4" s="122"/>
      <c r="H4" s="122"/>
      <c r="I4" s="122"/>
      <c r="J4" s="123"/>
      <c r="K4" s="123"/>
      <c r="L4" s="123"/>
      <c r="M4" s="123"/>
      <c r="N4" s="123"/>
      <c r="O4" s="123"/>
      <c r="P4" s="123"/>
      <c r="Q4" s="123"/>
      <c r="R4" s="123"/>
      <c r="S4" s="123"/>
      <c r="T4" s="124"/>
      <c r="U4" s="123"/>
      <c r="V4" s="123"/>
      <c r="W4" s="123"/>
      <c r="X4" s="123"/>
      <c r="Y4" s="123"/>
      <c r="Z4" s="124"/>
      <c r="AA4" s="123"/>
      <c r="AB4" s="123"/>
      <c r="AC4" s="123"/>
      <c r="AD4" s="123"/>
      <c r="AE4" s="123"/>
      <c r="AF4" s="124"/>
      <c r="AG4" s="123"/>
      <c r="AH4" s="123"/>
      <c r="AI4" s="123"/>
      <c r="AJ4" s="123"/>
      <c r="AK4" s="123"/>
    </row>
    <row r="5" spans="2:37" ht="12.75">
      <c r="B5" s="114"/>
      <c r="C5" s="62"/>
      <c r="D5" s="62"/>
      <c r="E5" s="62"/>
      <c r="F5" s="62"/>
      <c r="G5" s="62"/>
      <c r="H5" s="62"/>
      <c r="I5" s="62"/>
      <c r="J5" s="62"/>
      <c r="K5" s="62"/>
      <c r="L5" s="62"/>
      <c r="M5" s="62"/>
      <c r="N5" s="62"/>
      <c r="O5" s="62"/>
      <c r="P5" s="62"/>
      <c r="Q5" s="62"/>
      <c r="R5" s="62"/>
      <c r="S5" s="62"/>
      <c r="U5" s="62"/>
      <c r="V5" s="62"/>
      <c r="W5" s="62"/>
      <c r="X5" s="62"/>
      <c r="Y5" s="62"/>
      <c r="AA5" s="62"/>
      <c r="AB5" s="62"/>
      <c r="AC5" s="62"/>
      <c r="AD5" s="62"/>
      <c r="AE5" s="62"/>
      <c r="AG5" s="62"/>
      <c r="AH5" s="62"/>
      <c r="AI5" s="62"/>
      <c r="AJ5" s="62"/>
      <c r="AK5" s="62"/>
    </row>
    <row r="6" spans="1:37" s="171" customFormat="1" ht="30" customHeight="1">
      <c r="A6" s="95"/>
      <c r="B6" s="169"/>
      <c r="C6" s="170" t="s">
        <v>295</v>
      </c>
      <c r="D6" s="166" t="s">
        <v>296</v>
      </c>
      <c r="E6" s="166" t="s">
        <v>297</v>
      </c>
      <c r="F6" s="166" t="s">
        <v>298</v>
      </c>
      <c r="G6" s="166" t="s">
        <v>299</v>
      </c>
      <c r="H6" s="184"/>
      <c r="I6" s="170" t="s">
        <v>63</v>
      </c>
      <c r="J6" s="166" t="s">
        <v>64</v>
      </c>
      <c r="K6" s="166" t="s">
        <v>65</v>
      </c>
      <c r="L6" s="166" t="s">
        <v>62</v>
      </c>
      <c r="M6" s="166" t="s">
        <v>60</v>
      </c>
      <c r="O6" s="170" t="s">
        <v>59</v>
      </c>
      <c r="P6" s="166" t="s">
        <v>58</v>
      </c>
      <c r="Q6" s="166" t="s">
        <v>57</v>
      </c>
      <c r="R6" s="166" t="s">
        <v>55</v>
      </c>
      <c r="S6" s="166" t="s">
        <v>56</v>
      </c>
      <c r="U6" s="170" t="s">
        <v>48</v>
      </c>
      <c r="V6" s="166" t="s">
        <v>45</v>
      </c>
      <c r="W6" s="166" t="s">
        <v>49</v>
      </c>
      <c r="X6" s="166" t="s">
        <v>50</v>
      </c>
      <c r="Y6" s="166" t="s">
        <v>44</v>
      </c>
      <c r="AA6" s="170" t="s">
        <v>51</v>
      </c>
      <c r="AB6" s="166" t="s">
        <v>46</v>
      </c>
      <c r="AC6" s="166" t="s">
        <v>52</v>
      </c>
      <c r="AD6" s="166" t="s">
        <v>53</v>
      </c>
      <c r="AE6" s="166" t="s">
        <v>43</v>
      </c>
      <c r="AG6" s="170" t="s">
        <v>71</v>
      </c>
      <c r="AH6" s="166" t="s">
        <v>72</v>
      </c>
      <c r="AI6" s="166" t="s">
        <v>73</v>
      </c>
      <c r="AJ6" s="166" t="s">
        <v>74</v>
      </c>
      <c r="AK6" s="166" t="s">
        <v>42</v>
      </c>
    </row>
    <row r="7" spans="2:37" ht="12.75">
      <c r="B7" s="115" t="s">
        <v>255</v>
      </c>
      <c r="C7" s="185"/>
      <c r="D7" s="185"/>
      <c r="E7" s="185"/>
      <c r="F7" s="185"/>
      <c r="G7" s="185"/>
      <c r="H7" s="185"/>
      <c r="I7" s="197" t="s">
        <v>108</v>
      </c>
      <c r="J7" s="197"/>
      <c r="K7" s="197"/>
      <c r="L7" s="197"/>
      <c r="M7" s="197"/>
      <c r="O7" s="197"/>
      <c r="P7" s="197"/>
      <c r="Q7" s="197"/>
      <c r="R7" s="197"/>
      <c r="S7" s="197"/>
      <c r="U7" s="197" t="s">
        <v>109</v>
      </c>
      <c r="V7" s="197"/>
      <c r="W7" s="197"/>
      <c r="X7" s="197"/>
      <c r="Y7" s="197"/>
      <c r="AA7" s="197" t="s">
        <v>109</v>
      </c>
      <c r="AB7" s="197"/>
      <c r="AC7" s="197"/>
      <c r="AD7" s="197"/>
      <c r="AE7" s="197"/>
      <c r="AG7" s="197" t="s">
        <v>109</v>
      </c>
      <c r="AH7" s="197"/>
      <c r="AI7" s="197"/>
      <c r="AJ7" s="197"/>
      <c r="AK7" s="197"/>
    </row>
    <row r="8" spans="2:37" ht="12.75">
      <c r="B8" s="117"/>
      <c r="C8" s="58"/>
      <c r="D8" s="58"/>
      <c r="E8" s="58"/>
      <c r="F8" s="58"/>
      <c r="G8" s="58"/>
      <c r="H8" s="58"/>
      <c r="I8" s="58"/>
      <c r="J8" s="58"/>
      <c r="K8" s="58"/>
      <c r="L8" s="58"/>
      <c r="M8" s="58"/>
      <c r="O8" s="58"/>
      <c r="P8" s="58"/>
      <c r="Q8" s="58"/>
      <c r="R8" s="58"/>
      <c r="S8" s="58"/>
      <c r="U8" s="58"/>
      <c r="V8" s="58"/>
      <c r="W8" s="58"/>
      <c r="X8" s="58"/>
      <c r="Y8" s="58"/>
      <c r="AC8" s="58"/>
      <c r="AD8" s="58"/>
      <c r="AE8" s="58"/>
      <c r="AG8" s="58"/>
      <c r="AH8" s="58"/>
      <c r="AI8" s="58"/>
      <c r="AJ8" s="58"/>
      <c r="AK8" s="58"/>
    </row>
    <row r="9" spans="2:37" ht="12.75">
      <c r="B9" s="117" t="s">
        <v>256</v>
      </c>
      <c r="C9" s="58">
        <v>3147.7</v>
      </c>
      <c r="D9" s="58">
        <v>710.7</v>
      </c>
      <c r="E9" s="58">
        <v>733</v>
      </c>
      <c r="F9" s="58">
        <v>893</v>
      </c>
      <c r="G9" s="58">
        <v>811</v>
      </c>
      <c r="H9" s="58"/>
      <c r="I9" s="58">
        <v>4346</v>
      </c>
      <c r="J9" s="58">
        <v>860</v>
      </c>
      <c r="K9" s="58">
        <v>1002</v>
      </c>
      <c r="L9" s="58">
        <v>1340</v>
      </c>
      <c r="M9" s="58">
        <v>1144</v>
      </c>
      <c r="N9" s="118"/>
      <c r="O9" s="58">
        <v>4580</v>
      </c>
      <c r="P9" s="58">
        <v>1510</v>
      </c>
      <c r="Q9" s="58">
        <v>1098</v>
      </c>
      <c r="R9" s="58">
        <v>938.1</v>
      </c>
      <c r="S9" s="58">
        <v>1033.6</v>
      </c>
      <c r="T9" s="118"/>
      <c r="U9" s="58">
        <v>3121</v>
      </c>
      <c r="V9" s="58">
        <v>865.7172085429999</v>
      </c>
      <c r="W9" s="58">
        <v>779</v>
      </c>
      <c r="X9" s="58">
        <v>648</v>
      </c>
      <c r="Y9" s="58">
        <v>828</v>
      </c>
      <c r="AA9" s="58">
        <v>2879</v>
      </c>
      <c r="AB9" s="58">
        <v>872</v>
      </c>
      <c r="AC9" s="58">
        <v>732</v>
      </c>
      <c r="AD9" s="58">
        <v>590</v>
      </c>
      <c r="AE9" s="58">
        <v>685</v>
      </c>
      <c r="AG9" s="58">
        <v>2245</v>
      </c>
      <c r="AH9" s="58">
        <v>643</v>
      </c>
      <c r="AI9" s="58">
        <v>547</v>
      </c>
      <c r="AJ9" s="58">
        <v>516</v>
      </c>
      <c r="AK9" s="58">
        <v>539</v>
      </c>
    </row>
    <row r="10" spans="2:37" ht="12.75">
      <c r="B10" s="117" t="s">
        <v>257</v>
      </c>
      <c r="C10" s="58">
        <v>1706.6</v>
      </c>
      <c r="D10" s="58">
        <v>431.8</v>
      </c>
      <c r="E10" s="58">
        <v>446</v>
      </c>
      <c r="F10" s="58">
        <v>423</v>
      </c>
      <c r="G10" s="58">
        <v>406</v>
      </c>
      <c r="H10" s="58"/>
      <c r="I10" s="58">
        <v>1725</v>
      </c>
      <c r="J10" s="58">
        <v>352</v>
      </c>
      <c r="K10" s="58">
        <v>431</v>
      </c>
      <c r="L10" s="58">
        <v>469</v>
      </c>
      <c r="M10" s="58">
        <v>473</v>
      </c>
      <c r="N10" s="118"/>
      <c r="O10" s="58">
        <v>1605</v>
      </c>
      <c r="P10" s="58">
        <v>418</v>
      </c>
      <c r="Q10" s="58">
        <v>446.6</v>
      </c>
      <c r="R10" s="58">
        <v>409.6</v>
      </c>
      <c r="S10" s="58">
        <v>330.8</v>
      </c>
      <c r="T10" s="118"/>
      <c r="U10" s="58">
        <v>1204</v>
      </c>
      <c r="V10" s="58">
        <v>341.6911730100002</v>
      </c>
      <c r="W10" s="58">
        <v>292</v>
      </c>
      <c r="X10" s="58">
        <v>293</v>
      </c>
      <c r="Y10" s="58">
        <v>277</v>
      </c>
      <c r="AA10" s="58">
        <v>1202</v>
      </c>
      <c r="AB10" s="58">
        <v>332</v>
      </c>
      <c r="AC10" s="58">
        <v>305</v>
      </c>
      <c r="AD10" s="58">
        <v>296</v>
      </c>
      <c r="AE10" s="58">
        <v>268</v>
      </c>
      <c r="AG10" s="58">
        <v>1207</v>
      </c>
      <c r="AH10" s="58">
        <v>322</v>
      </c>
      <c r="AI10" s="58">
        <v>288</v>
      </c>
      <c r="AJ10" s="58">
        <v>326</v>
      </c>
      <c r="AK10" s="58">
        <v>271</v>
      </c>
    </row>
    <row r="11" spans="2:37" ht="12.75">
      <c r="B11" s="119" t="s">
        <v>258</v>
      </c>
      <c r="C11" s="120">
        <v>4855</v>
      </c>
      <c r="D11" s="120">
        <v>1142.6</v>
      </c>
      <c r="E11" s="120">
        <v>1179</v>
      </c>
      <c r="F11" s="120">
        <v>1316</v>
      </c>
      <c r="G11" s="120">
        <v>1217</v>
      </c>
      <c r="H11" s="58"/>
      <c r="I11" s="120">
        <v>6071</v>
      </c>
      <c r="J11" s="120">
        <v>1212</v>
      </c>
      <c r="K11" s="120">
        <v>1433</v>
      </c>
      <c r="L11" s="120">
        <v>1809</v>
      </c>
      <c r="M11" s="120">
        <v>1617</v>
      </c>
      <c r="N11" s="118"/>
      <c r="O11" s="120">
        <v>6185</v>
      </c>
      <c r="P11" s="120">
        <v>1928</v>
      </c>
      <c r="Q11" s="120">
        <v>1544.6</v>
      </c>
      <c r="R11" s="120">
        <v>1347.6</v>
      </c>
      <c r="S11" s="120">
        <v>1364.4</v>
      </c>
      <c r="T11" s="118"/>
      <c r="U11" s="120">
        <v>4325</v>
      </c>
      <c r="V11" s="120">
        <v>1207.408381553</v>
      </c>
      <c r="W11" s="120">
        <v>1071</v>
      </c>
      <c r="X11" s="120">
        <v>941</v>
      </c>
      <c r="Y11" s="120">
        <v>1105</v>
      </c>
      <c r="AA11" s="120">
        <v>4081</v>
      </c>
      <c r="AB11" s="120">
        <v>1204</v>
      </c>
      <c r="AC11" s="120">
        <v>1037</v>
      </c>
      <c r="AD11" s="120">
        <v>886</v>
      </c>
      <c r="AE11" s="120">
        <v>953</v>
      </c>
      <c r="AG11" s="120">
        <v>3452</v>
      </c>
      <c r="AH11" s="120">
        <v>965</v>
      </c>
      <c r="AI11" s="120">
        <v>835</v>
      </c>
      <c r="AJ11" s="120">
        <v>842</v>
      </c>
      <c r="AK11" s="120">
        <v>810</v>
      </c>
    </row>
    <row r="12" spans="2:37" ht="12.75">
      <c r="B12" s="117"/>
      <c r="C12" s="58"/>
      <c r="D12" s="58"/>
      <c r="E12" s="58"/>
      <c r="F12" s="58"/>
      <c r="G12" s="58"/>
      <c r="H12" s="58"/>
      <c r="I12" s="58"/>
      <c r="J12" s="58"/>
      <c r="K12" s="58"/>
      <c r="L12" s="58"/>
      <c r="M12" s="58"/>
      <c r="N12" s="118"/>
      <c r="O12" s="58"/>
      <c r="P12" s="58"/>
      <c r="Q12" s="58"/>
      <c r="R12" s="58"/>
      <c r="S12" s="58"/>
      <c r="T12" s="118"/>
      <c r="U12" s="58"/>
      <c r="V12" s="58"/>
      <c r="W12" s="58"/>
      <c r="X12" s="58"/>
      <c r="Y12" s="58"/>
      <c r="AA12" s="58"/>
      <c r="AB12" s="58"/>
      <c r="AC12" s="58"/>
      <c r="AD12" s="58"/>
      <c r="AE12" s="58"/>
      <c r="AG12" s="58"/>
      <c r="AH12" s="58"/>
      <c r="AI12" s="58"/>
      <c r="AJ12" s="58"/>
      <c r="AK12" s="58"/>
    </row>
    <row r="13" spans="2:37" ht="12.75">
      <c r="B13" s="117" t="s">
        <v>91</v>
      </c>
      <c r="C13" s="58">
        <v>-1330.5</v>
      </c>
      <c r="D13" s="58">
        <v>-293.7</v>
      </c>
      <c r="E13" s="58">
        <v>-342</v>
      </c>
      <c r="F13" s="58">
        <v>-378</v>
      </c>
      <c r="G13" s="58">
        <v>-317</v>
      </c>
      <c r="H13" s="58"/>
      <c r="I13" s="58">
        <v>-1137</v>
      </c>
      <c r="J13" s="58">
        <v>-235</v>
      </c>
      <c r="K13" s="58">
        <v>-277</v>
      </c>
      <c r="L13" s="58">
        <v>-344</v>
      </c>
      <c r="M13" s="58">
        <v>-281</v>
      </c>
      <c r="N13" s="118"/>
      <c r="O13" s="58">
        <v>-1050</v>
      </c>
      <c r="P13" s="58">
        <v>-330</v>
      </c>
      <c r="Q13" s="58">
        <v>-254.6</v>
      </c>
      <c r="R13" s="58">
        <v>-277</v>
      </c>
      <c r="S13" s="58">
        <v>-188.8</v>
      </c>
      <c r="T13" s="118"/>
      <c r="U13" s="58">
        <v>-613</v>
      </c>
      <c r="V13" s="58">
        <v>-165.61697944254297</v>
      </c>
      <c r="W13" s="58">
        <v>-153</v>
      </c>
      <c r="X13" s="58">
        <v>-150</v>
      </c>
      <c r="Y13" s="58">
        <v>-145</v>
      </c>
      <c r="AA13" s="58">
        <v>-609</v>
      </c>
      <c r="AB13" s="58">
        <v>-159</v>
      </c>
      <c r="AC13" s="58">
        <v>-153</v>
      </c>
      <c r="AD13" s="58">
        <v>-148</v>
      </c>
      <c r="AE13" s="58">
        <v>-149</v>
      </c>
      <c r="AG13" s="58">
        <v>-609</v>
      </c>
      <c r="AH13" s="58">
        <v>-164</v>
      </c>
      <c r="AI13" s="58">
        <v>-144</v>
      </c>
      <c r="AJ13" s="58">
        <v>-159</v>
      </c>
      <c r="AK13" s="58">
        <v>-141</v>
      </c>
    </row>
    <row r="14" spans="2:37" ht="12.75">
      <c r="B14" s="117" t="s">
        <v>259</v>
      </c>
      <c r="C14" s="58">
        <v>-2429.3</v>
      </c>
      <c r="D14" s="58">
        <v>-1025.9</v>
      </c>
      <c r="E14" s="58">
        <v>-412</v>
      </c>
      <c r="F14" s="58">
        <v>-652</v>
      </c>
      <c r="G14" s="58">
        <v>-339</v>
      </c>
      <c r="H14" s="58"/>
      <c r="I14" s="58">
        <v>-2928</v>
      </c>
      <c r="J14" s="58">
        <v>-1004</v>
      </c>
      <c r="K14" s="58">
        <v>-439</v>
      </c>
      <c r="L14" s="58">
        <v>-994</v>
      </c>
      <c r="M14" s="58">
        <v>-491</v>
      </c>
      <c r="N14" s="118"/>
      <c r="O14" s="58">
        <v>-2804</v>
      </c>
      <c r="P14" s="58">
        <v>-1471</v>
      </c>
      <c r="Q14" s="58">
        <v>-461.2</v>
      </c>
      <c r="R14" s="58">
        <v>-419</v>
      </c>
      <c r="S14" s="58">
        <v>-453</v>
      </c>
      <c r="T14" s="118"/>
      <c r="U14" s="58">
        <v>-2359</v>
      </c>
      <c r="V14" s="58">
        <v>-899.546229091463</v>
      </c>
      <c r="W14" s="58">
        <v>-477</v>
      </c>
      <c r="X14" s="58">
        <v>-451</v>
      </c>
      <c r="Y14" s="58">
        <v>-531</v>
      </c>
      <c r="AA14" s="58">
        <v>-2345</v>
      </c>
      <c r="AB14" s="58">
        <v>-717</v>
      </c>
      <c r="AC14" s="58">
        <v>-532</v>
      </c>
      <c r="AD14" s="58">
        <v>-667</v>
      </c>
      <c r="AE14" s="58">
        <v>-429</v>
      </c>
      <c r="AG14" s="58">
        <v>-2255</v>
      </c>
      <c r="AH14" s="58">
        <v>-799</v>
      </c>
      <c r="AI14" s="58">
        <v>-444</v>
      </c>
      <c r="AJ14" s="58">
        <v>-584</v>
      </c>
      <c r="AK14" s="58">
        <v>-428</v>
      </c>
    </row>
    <row r="15" spans="2:37" ht="12.75">
      <c r="B15" s="119" t="s">
        <v>260</v>
      </c>
      <c r="C15" s="120">
        <v>-3759.8</v>
      </c>
      <c r="D15" s="120">
        <v>-1319.7</v>
      </c>
      <c r="E15" s="120">
        <v>-754</v>
      </c>
      <c r="F15" s="120">
        <v>-1030</v>
      </c>
      <c r="G15" s="120">
        <v>-656</v>
      </c>
      <c r="H15" s="58"/>
      <c r="I15" s="120">
        <v>-4065</v>
      </c>
      <c r="J15" s="120">
        <v>-1239</v>
      </c>
      <c r="K15" s="120">
        <v>-716</v>
      </c>
      <c r="L15" s="120">
        <v>-1338</v>
      </c>
      <c r="M15" s="120">
        <v>-772</v>
      </c>
      <c r="N15" s="118"/>
      <c r="O15" s="120">
        <v>-3854</v>
      </c>
      <c r="P15" s="120">
        <v>-1801</v>
      </c>
      <c r="Q15" s="120">
        <v>-715.8</v>
      </c>
      <c r="R15" s="120">
        <v>-695.7</v>
      </c>
      <c r="S15" s="120">
        <v>-641.4</v>
      </c>
      <c r="T15" s="118"/>
      <c r="U15" s="120">
        <v>-2972</v>
      </c>
      <c r="V15" s="120">
        <v>-1065.1632085340061</v>
      </c>
      <c r="W15" s="120">
        <v>-630</v>
      </c>
      <c r="X15" s="120">
        <v>-601</v>
      </c>
      <c r="Y15" s="120">
        <v>-676</v>
      </c>
      <c r="AA15" s="120">
        <v>-2954</v>
      </c>
      <c r="AB15" s="120">
        <v>-876</v>
      </c>
      <c r="AC15" s="120">
        <v>-685</v>
      </c>
      <c r="AD15" s="120">
        <v>-815</v>
      </c>
      <c r="AE15" s="120">
        <v>-579</v>
      </c>
      <c r="AG15" s="120">
        <v>-2864</v>
      </c>
      <c r="AH15" s="120">
        <v>-963</v>
      </c>
      <c r="AI15" s="120">
        <v>-589</v>
      </c>
      <c r="AJ15" s="120">
        <v>-744</v>
      </c>
      <c r="AK15" s="120">
        <v>-568</v>
      </c>
    </row>
    <row r="16" spans="2:37" ht="12.75">
      <c r="B16" s="117"/>
      <c r="C16" s="58"/>
      <c r="D16" s="58"/>
      <c r="E16" s="58"/>
      <c r="F16" s="58"/>
      <c r="G16" s="58"/>
      <c r="H16" s="58"/>
      <c r="I16" s="58"/>
      <c r="J16" s="58"/>
      <c r="K16" s="58"/>
      <c r="L16" s="58"/>
      <c r="M16" s="58"/>
      <c r="N16" s="118"/>
      <c r="O16" s="58"/>
      <c r="P16" s="58"/>
      <c r="Q16" s="58"/>
      <c r="R16" s="58"/>
      <c r="S16" s="58"/>
      <c r="T16" s="118"/>
      <c r="U16" s="58"/>
      <c r="V16" s="58"/>
      <c r="W16" s="58"/>
      <c r="X16" s="58"/>
      <c r="Y16" s="58"/>
      <c r="AA16" s="58"/>
      <c r="AB16" s="58"/>
      <c r="AC16" s="58"/>
      <c r="AD16" s="58"/>
      <c r="AE16" s="58"/>
      <c r="AG16" s="58"/>
      <c r="AH16" s="58"/>
      <c r="AI16" s="58"/>
      <c r="AJ16" s="58"/>
      <c r="AK16" s="58"/>
    </row>
    <row r="17" spans="2:37" ht="13.5" thickBot="1">
      <c r="B17" s="121" t="s">
        <v>100</v>
      </c>
      <c r="C17" s="65">
        <v>1094.5</v>
      </c>
      <c r="D17" s="65">
        <v>-177</v>
      </c>
      <c r="E17" s="65">
        <v>425</v>
      </c>
      <c r="F17" s="65">
        <v>286</v>
      </c>
      <c r="G17" s="65">
        <v>561</v>
      </c>
      <c r="H17" s="79"/>
      <c r="I17" s="65">
        <v>2006</v>
      </c>
      <c r="J17" s="65">
        <v>-27</v>
      </c>
      <c r="K17" s="65">
        <v>717</v>
      </c>
      <c r="L17" s="65">
        <v>471</v>
      </c>
      <c r="M17" s="65">
        <v>845</v>
      </c>
      <c r="N17" s="118"/>
      <c r="O17" s="65">
        <v>2331</v>
      </c>
      <c r="P17" s="65">
        <v>127</v>
      </c>
      <c r="Q17" s="65">
        <v>828.8</v>
      </c>
      <c r="R17" s="65">
        <v>651.9</v>
      </c>
      <c r="S17" s="65">
        <v>722.9</v>
      </c>
      <c r="T17" s="118"/>
      <c r="U17" s="65">
        <v>1353</v>
      </c>
      <c r="V17" s="65">
        <v>142.2451730189939</v>
      </c>
      <c r="W17" s="65">
        <v>441</v>
      </c>
      <c r="X17" s="65">
        <v>340</v>
      </c>
      <c r="Y17" s="65">
        <v>430</v>
      </c>
      <c r="AA17" s="65">
        <v>1126</v>
      </c>
      <c r="AB17" s="65">
        <v>328</v>
      </c>
      <c r="AC17" s="65">
        <v>352</v>
      </c>
      <c r="AD17" s="65">
        <v>72</v>
      </c>
      <c r="AE17" s="65">
        <v>375</v>
      </c>
      <c r="AG17" s="65">
        <v>588</v>
      </c>
      <c r="AH17" s="65">
        <v>2</v>
      </c>
      <c r="AI17" s="65">
        <v>246</v>
      </c>
      <c r="AJ17" s="65">
        <v>98</v>
      </c>
      <c r="AK17" s="65">
        <v>242</v>
      </c>
    </row>
    <row r="18" spans="2:37" ht="13.5" thickTop="1">
      <c r="B18" s="117"/>
      <c r="C18" s="58"/>
      <c r="D18" s="58"/>
      <c r="E18" s="58"/>
      <c r="F18" s="58"/>
      <c r="G18" s="58"/>
      <c r="H18" s="58"/>
      <c r="I18" s="58"/>
      <c r="J18" s="58"/>
      <c r="K18" s="58"/>
      <c r="L18" s="58"/>
      <c r="M18" s="58"/>
      <c r="O18" s="58"/>
      <c r="P18" s="58"/>
      <c r="Q18" s="58"/>
      <c r="R18" s="58"/>
      <c r="S18" s="58"/>
      <c r="U18" s="58"/>
      <c r="V18" s="58"/>
      <c r="W18" s="58"/>
      <c r="X18" s="58"/>
      <c r="Y18" s="58"/>
      <c r="AA18" s="58"/>
      <c r="AB18" s="58"/>
      <c r="AC18" s="58"/>
      <c r="AD18" s="58"/>
      <c r="AE18" s="58"/>
      <c r="AG18" s="58"/>
      <c r="AH18" s="58"/>
      <c r="AI18" s="58"/>
      <c r="AJ18" s="58"/>
      <c r="AK18" s="58"/>
    </row>
    <row r="19" spans="2:37" ht="12.75">
      <c r="B19" s="117" t="s">
        <v>70</v>
      </c>
      <c r="C19" s="58">
        <f>C17-C13</f>
        <v>2425</v>
      </c>
      <c r="D19" s="58">
        <v>116.69999999999999</v>
      </c>
      <c r="E19" s="58">
        <v>767</v>
      </c>
      <c r="F19" s="58">
        <v>664</v>
      </c>
      <c r="G19" s="58">
        <v>878</v>
      </c>
      <c r="H19" s="58"/>
      <c r="I19" s="58">
        <v>3143</v>
      </c>
      <c r="J19" s="58">
        <v>208</v>
      </c>
      <c r="K19" s="58">
        <v>994</v>
      </c>
      <c r="L19" s="58">
        <v>815</v>
      </c>
      <c r="M19" s="58">
        <v>1126</v>
      </c>
      <c r="O19" s="58">
        <v>3381</v>
      </c>
      <c r="P19" s="58">
        <v>457</v>
      </c>
      <c r="Q19" s="58">
        <v>1083.3999999999999</v>
      </c>
      <c r="R19" s="58">
        <v>928.9</v>
      </c>
      <c r="S19" s="58">
        <v>911.7</v>
      </c>
      <c r="U19" s="58">
        <v>1966</v>
      </c>
      <c r="V19" s="58">
        <v>307.8621524615369</v>
      </c>
      <c r="W19" s="58">
        <v>594</v>
      </c>
      <c r="X19" s="58">
        <v>490</v>
      </c>
      <c r="Y19" s="58">
        <v>575</v>
      </c>
      <c r="AA19" s="58">
        <v>1735</v>
      </c>
      <c r="AB19" s="58">
        <v>487</v>
      </c>
      <c r="AC19" s="58">
        <v>505</v>
      </c>
      <c r="AD19" s="58">
        <v>220</v>
      </c>
      <c r="AE19" s="58">
        <v>524</v>
      </c>
      <c r="AG19" s="58">
        <v>1197</v>
      </c>
      <c r="AH19" s="58">
        <v>166</v>
      </c>
      <c r="AI19" s="58">
        <v>390</v>
      </c>
      <c r="AJ19" s="58">
        <v>257</v>
      </c>
      <c r="AK19" s="58">
        <v>383</v>
      </c>
    </row>
    <row r="20" spans="2:37" ht="12.75">
      <c r="B20" s="117"/>
      <c r="C20" s="58"/>
      <c r="D20" s="58"/>
      <c r="E20" s="58"/>
      <c r="F20" s="58"/>
      <c r="G20" s="58"/>
      <c r="H20" s="58"/>
      <c r="I20" s="58"/>
      <c r="J20" s="58"/>
      <c r="K20" s="58"/>
      <c r="L20" s="58"/>
      <c r="M20" s="58"/>
      <c r="O20" s="58"/>
      <c r="P20" s="58"/>
      <c r="Q20" s="58"/>
      <c r="R20" s="58"/>
      <c r="S20" s="58"/>
      <c r="U20" s="58"/>
      <c r="V20" s="58"/>
      <c r="W20" s="58"/>
      <c r="X20" s="58"/>
      <c r="Y20" s="58"/>
      <c r="AA20" s="58"/>
      <c r="AB20" s="58"/>
      <c r="AC20" s="58"/>
      <c r="AD20" s="58"/>
      <c r="AE20" s="58"/>
      <c r="AG20" s="58"/>
      <c r="AH20" s="58"/>
      <c r="AI20" s="58"/>
      <c r="AJ20" s="58"/>
      <c r="AK20" s="58"/>
    </row>
    <row r="21" spans="3:37" ht="12.75">
      <c r="C21" s="58"/>
      <c r="D21" s="58"/>
      <c r="E21" s="58"/>
      <c r="F21" s="58"/>
      <c r="G21" s="58"/>
      <c r="H21" s="58"/>
      <c r="I21" s="58"/>
      <c r="O21" s="58"/>
      <c r="P21" s="55"/>
      <c r="Q21" s="55"/>
      <c r="R21" s="55"/>
      <c r="S21" s="55"/>
      <c r="U21" s="58"/>
      <c r="V21" s="55"/>
      <c r="W21" s="55"/>
      <c r="X21" s="55"/>
      <c r="Y21" s="55"/>
      <c r="AA21" s="58"/>
      <c r="AB21" s="55"/>
      <c r="AC21" s="55"/>
      <c r="AD21" s="55"/>
      <c r="AE21" s="55"/>
      <c r="AG21" s="58"/>
      <c r="AH21" s="55"/>
      <c r="AI21" s="55"/>
      <c r="AJ21" s="55"/>
      <c r="AK21" s="55"/>
    </row>
    <row r="22" spans="2:37" ht="25.5" customHeight="1">
      <c r="B22" s="122" t="s">
        <v>292</v>
      </c>
      <c r="C22" s="122"/>
      <c r="D22" s="122"/>
      <c r="E22" s="122"/>
      <c r="F22" s="122"/>
      <c r="G22" s="122"/>
      <c r="H22" s="122"/>
      <c r="I22" s="122"/>
      <c r="J22" s="123"/>
      <c r="K22" s="123"/>
      <c r="L22" s="123"/>
      <c r="M22" s="123"/>
      <c r="N22" s="123"/>
      <c r="O22" s="123"/>
      <c r="P22" s="123"/>
      <c r="Q22" s="123"/>
      <c r="R22" s="123"/>
      <c r="S22" s="123"/>
      <c r="T22" s="124"/>
      <c r="U22" s="123"/>
      <c r="V22" s="123"/>
      <c r="W22" s="123"/>
      <c r="X22" s="123"/>
      <c r="Y22" s="123"/>
      <c r="Z22" s="124"/>
      <c r="AA22" s="123"/>
      <c r="AB22" s="123"/>
      <c r="AC22" s="123"/>
      <c r="AD22" s="123"/>
      <c r="AE22" s="123"/>
      <c r="AF22" s="124"/>
      <c r="AG22" s="123"/>
      <c r="AH22" s="123"/>
      <c r="AI22" s="123"/>
      <c r="AJ22" s="123"/>
      <c r="AK22" s="123"/>
    </row>
    <row r="23" spans="2:37" ht="12.75">
      <c r="B23" s="114"/>
      <c r="C23" s="62"/>
      <c r="D23" s="62"/>
      <c r="E23" s="62"/>
      <c r="F23" s="62"/>
      <c r="G23" s="62"/>
      <c r="H23" s="62"/>
      <c r="I23" s="62"/>
      <c r="J23" s="62"/>
      <c r="K23" s="62"/>
      <c r="L23" s="62"/>
      <c r="M23" s="62"/>
      <c r="N23" s="62"/>
      <c r="O23" s="62"/>
      <c r="P23" s="62"/>
      <c r="Q23" s="62"/>
      <c r="R23" s="62"/>
      <c r="S23" s="62"/>
      <c r="U23" s="62"/>
      <c r="V23" s="62"/>
      <c r="W23" s="62"/>
      <c r="X23" s="62"/>
      <c r="Y23" s="62"/>
      <c r="AA23" s="62"/>
      <c r="AB23" s="62"/>
      <c r="AC23" s="62"/>
      <c r="AD23" s="62"/>
      <c r="AE23" s="62"/>
      <c r="AG23" s="62"/>
      <c r="AH23" s="62"/>
      <c r="AI23" s="62"/>
      <c r="AJ23" s="62"/>
      <c r="AK23" s="62"/>
    </row>
    <row r="24" spans="1:37" s="171" customFormat="1" ht="30" customHeight="1">
      <c r="A24" s="95"/>
      <c r="B24" s="169"/>
      <c r="C24" s="170" t="s">
        <v>295</v>
      </c>
      <c r="D24" s="166" t="s">
        <v>296</v>
      </c>
      <c r="E24" s="166" t="s">
        <v>297</v>
      </c>
      <c r="F24" s="166" t="s">
        <v>298</v>
      </c>
      <c r="G24" s="166" t="s">
        <v>299</v>
      </c>
      <c r="H24" s="184"/>
      <c r="I24" s="170" t="s">
        <v>63</v>
      </c>
      <c r="J24" s="166" t="s">
        <v>64</v>
      </c>
      <c r="K24" s="166" t="s">
        <v>65</v>
      </c>
      <c r="L24" s="166" t="s">
        <v>62</v>
      </c>
      <c r="M24" s="166" t="s">
        <v>60</v>
      </c>
      <c r="O24" s="170" t="s">
        <v>59</v>
      </c>
      <c r="P24" s="166" t="s">
        <v>58</v>
      </c>
      <c r="Q24" s="166" t="s">
        <v>57</v>
      </c>
      <c r="R24" s="166" t="s">
        <v>55</v>
      </c>
      <c r="S24" s="166" t="s">
        <v>56</v>
      </c>
      <c r="U24" s="170" t="s">
        <v>48</v>
      </c>
      <c r="V24" s="166" t="s">
        <v>45</v>
      </c>
      <c r="W24" s="166" t="s">
        <v>49</v>
      </c>
      <c r="X24" s="166" t="s">
        <v>50</v>
      </c>
      <c r="Y24" s="166" t="s">
        <v>44</v>
      </c>
      <c r="AA24" s="170" t="s">
        <v>51</v>
      </c>
      <c r="AB24" s="166" t="s">
        <v>46</v>
      </c>
      <c r="AC24" s="166" t="s">
        <v>52</v>
      </c>
      <c r="AD24" s="166" t="s">
        <v>52</v>
      </c>
      <c r="AE24" s="166" t="s">
        <v>43</v>
      </c>
      <c r="AG24" s="170" t="s">
        <v>71</v>
      </c>
      <c r="AH24" s="166" t="s">
        <v>72</v>
      </c>
      <c r="AI24" s="166" t="s">
        <v>73</v>
      </c>
      <c r="AJ24" s="166" t="s">
        <v>74</v>
      </c>
      <c r="AK24" s="166" t="s">
        <v>42</v>
      </c>
    </row>
    <row r="25" spans="2:37" ht="12.75" customHeight="1">
      <c r="B25" s="115" t="s">
        <v>255</v>
      </c>
      <c r="C25" s="185"/>
      <c r="D25" s="185"/>
      <c r="E25" s="185"/>
      <c r="F25" s="185"/>
      <c r="G25" s="185"/>
      <c r="H25" s="185"/>
      <c r="I25" s="197" t="s">
        <v>108</v>
      </c>
      <c r="J25" s="197"/>
      <c r="K25" s="197"/>
      <c r="L25" s="197"/>
      <c r="M25" s="197"/>
      <c r="O25" s="197"/>
      <c r="P25" s="197"/>
      <c r="Q25" s="197"/>
      <c r="R25" s="197"/>
      <c r="S25" s="197"/>
      <c r="U25" s="197" t="s">
        <v>109</v>
      </c>
      <c r="V25" s="197"/>
      <c r="W25" s="197"/>
      <c r="X25" s="197"/>
      <c r="Y25" s="197"/>
      <c r="AA25" s="197" t="s">
        <v>109</v>
      </c>
      <c r="AB25" s="197"/>
      <c r="AC25" s="197"/>
      <c r="AD25" s="197"/>
      <c r="AE25" s="197"/>
      <c r="AG25" s="197" t="s">
        <v>109</v>
      </c>
      <c r="AH25" s="197"/>
      <c r="AI25" s="197"/>
      <c r="AJ25" s="197"/>
      <c r="AK25" s="197"/>
    </row>
    <row r="26" spans="2:37" ht="12.75">
      <c r="B26" s="117"/>
      <c r="C26" s="58"/>
      <c r="D26" s="58"/>
      <c r="E26" s="58"/>
      <c r="F26" s="58"/>
      <c r="G26" s="58"/>
      <c r="H26" s="58"/>
      <c r="I26" s="58"/>
      <c r="J26" s="58"/>
      <c r="K26" s="58"/>
      <c r="L26" s="58"/>
      <c r="M26" s="58"/>
      <c r="O26" s="58"/>
      <c r="P26" s="58"/>
      <c r="Q26" s="58"/>
      <c r="R26" s="58"/>
      <c r="S26" s="58"/>
      <c r="U26" s="58"/>
      <c r="V26" s="58"/>
      <c r="W26" s="58"/>
      <c r="X26" s="58"/>
      <c r="Y26" s="58"/>
      <c r="AA26" s="58"/>
      <c r="AB26" s="58"/>
      <c r="AC26" s="58"/>
      <c r="AD26" s="58"/>
      <c r="AE26" s="58"/>
      <c r="AG26" s="58"/>
      <c r="AH26" s="58"/>
      <c r="AI26" s="58"/>
      <c r="AJ26" s="58"/>
      <c r="AK26" s="58"/>
    </row>
    <row r="27" spans="2:37" ht="12.75">
      <c r="B27" s="117" t="s">
        <v>256</v>
      </c>
      <c r="C27" s="58">
        <v>31274.3</v>
      </c>
      <c r="D27" s="58">
        <v>8373.4</v>
      </c>
      <c r="E27" s="58">
        <v>5241</v>
      </c>
      <c r="F27" s="58">
        <v>6589</v>
      </c>
      <c r="G27" s="58">
        <v>11071</v>
      </c>
      <c r="H27" s="58"/>
      <c r="I27" s="58">
        <v>28367</v>
      </c>
      <c r="J27" s="58">
        <v>10080</v>
      </c>
      <c r="K27" s="58">
        <v>5167</v>
      </c>
      <c r="L27" s="58">
        <v>5246</v>
      </c>
      <c r="M27" s="58">
        <v>7874</v>
      </c>
      <c r="N27" s="118"/>
      <c r="O27" s="58">
        <v>25341</v>
      </c>
      <c r="P27" s="58">
        <v>6939</v>
      </c>
      <c r="Q27" s="58">
        <v>4756</v>
      </c>
      <c r="R27" s="58">
        <v>5145</v>
      </c>
      <c r="S27" s="58">
        <v>8501</v>
      </c>
      <c r="U27" s="58">
        <v>23353</v>
      </c>
      <c r="V27" s="58">
        <v>7102.344957661287</v>
      </c>
      <c r="W27" s="58">
        <v>4218</v>
      </c>
      <c r="X27" s="58">
        <v>4734</v>
      </c>
      <c r="Y27" s="58">
        <v>7291</v>
      </c>
      <c r="AA27" s="58">
        <v>19821</v>
      </c>
      <c r="AB27" s="58">
        <v>6032</v>
      </c>
      <c r="AC27" s="58">
        <v>3695</v>
      </c>
      <c r="AD27" s="58">
        <v>3802</v>
      </c>
      <c r="AE27" s="58">
        <v>6293</v>
      </c>
      <c r="AG27" s="58">
        <v>18701</v>
      </c>
      <c r="AH27" s="58">
        <v>5916</v>
      </c>
      <c r="AI27" s="58">
        <v>3232</v>
      </c>
      <c r="AJ27" s="58">
        <v>3544</v>
      </c>
      <c r="AK27" s="58">
        <v>6009</v>
      </c>
    </row>
    <row r="28" spans="2:37" ht="12.75">
      <c r="B28" s="117" t="s">
        <v>257</v>
      </c>
      <c r="C28" s="58">
        <v>468.413756934424</v>
      </c>
      <c r="D28" s="58">
        <v>249.2</v>
      </c>
      <c r="E28" s="58">
        <v>55</v>
      </c>
      <c r="F28" s="58">
        <v>45</v>
      </c>
      <c r="G28" s="58">
        <v>119</v>
      </c>
      <c r="H28" s="58"/>
      <c r="I28" s="58">
        <v>458</v>
      </c>
      <c r="J28" s="58">
        <v>139</v>
      </c>
      <c r="K28" s="58">
        <v>133</v>
      </c>
      <c r="L28" s="58">
        <v>111</v>
      </c>
      <c r="M28" s="58">
        <v>75</v>
      </c>
      <c r="N28" s="118"/>
      <c r="O28" s="58">
        <v>318</v>
      </c>
      <c r="P28" s="58">
        <v>48</v>
      </c>
      <c r="Q28" s="58">
        <v>90</v>
      </c>
      <c r="R28" s="58">
        <v>102</v>
      </c>
      <c r="S28" s="58">
        <v>78</v>
      </c>
      <c r="U28" s="58">
        <v>360</v>
      </c>
      <c r="V28" s="58">
        <v>58.750731189999996</v>
      </c>
      <c r="W28" s="58">
        <v>35</v>
      </c>
      <c r="X28" s="58">
        <v>130</v>
      </c>
      <c r="Y28" s="58">
        <v>143</v>
      </c>
      <c r="AA28" s="58">
        <v>224</v>
      </c>
      <c r="AB28" s="58">
        <v>31</v>
      </c>
      <c r="AC28" s="58">
        <v>40</v>
      </c>
      <c r="AD28" s="58">
        <v>56</v>
      </c>
      <c r="AE28" s="58">
        <v>97</v>
      </c>
      <c r="AG28" s="58">
        <v>378</v>
      </c>
      <c r="AH28" s="58">
        <v>109</v>
      </c>
      <c r="AI28" s="58">
        <v>91</v>
      </c>
      <c r="AJ28" s="58">
        <v>71</v>
      </c>
      <c r="AK28" s="58">
        <v>107</v>
      </c>
    </row>
    <row r="29" spans="2:37" ht="12.75">
      <c r="B29" s="119" t="s">
        <v>258</v>
      </c>
      <c r="C29" s="120">
        <v>31742</v>
      </c>
      <c r="D29" s="120">
        <v>8622.7</v>
      </c>
      <c r="E29" s="120">
        <v>5296</v>
      </c>
      <c r="F29" s="120">
        <v>6634</v>
      </c>
      <c r="G29" s="120">
        <v>11190</v>
      </c>
      <c r="H29" s="58"/>
      <c r="I29" s="120">
        <v>28825</v>
      </c>
      <c r="J29" s="120">
        <v>10219</v>
      </c>
      <c r="K29" s="120">
        <v>5300</v>
      </c>
      <c r="L29" s="120">
        <v>5357</v>
      </c>
      <c r="M29" s="120">
        <v>7949</v>
      </c>
      <c r="N29" s="118"/>
      <c r="O29" s="120">
        <v>25659</v>
      </c>
      <c r="P29" s="120">
        <v>6987</v>
      </c>
      <c r="Q29" s="120">
        <v>4846</v>
      </c>
      <c r="R29" s="120">
        <v>5247</v>
      </c>
      <c r="S29" s="120">
        <v>8579</v>
      </c>
      <c r="U29" s="120">
        <v>23713</v>
      </c>
      <c r="V29" s="120">
        <v>7161.0956888512865</v>
      </c>
      <c r="W29" s="120">
        <v>4252</v>
      </c>
      <c r="X29" s="120">
        <v>4865</v>
      </c>
      <c r="Y29" s="120">
        <v>7435</v>
      </c>
      <c r="AA29" s="120">
        <v>20045</v>
      </c>
      <c r="AB29" s="120">
        <v>6063</v>
      </c>
      <c r="AC29" s="120">
        <v>3735</v>
      </c>
      <c r="AD29" s="120">
        <v>3858</v>
      </c>
      <c r="AE29" s="120">
        <v>6390</v>
      </c>
      <c r="AG29" s="120">
        <v>19080</v>
      </c>
      <c r="AH29" s="120">
        <v>6025</v>
      </c>
      <c r="AI29" s="120">
        <v>3323</v>
      </c>
      <c r="AJ29" s="120">
        <v>3615</v>
      </c>
      <c r="AK29" s="120">
        <v>6116</v>
      </c>
    </row>
    <row r="30" spans="2:37" ht="12.75">
      <c r="B30" s="117"/>
      <c r="C30" s="58"/>
      <c r="D30" s="58"/>
      <c r="E30" s="58"/>
      <c r="F30" s="58"/>
      <c r="G30" s="58"/>
      <c r="H30" s="58"/>
      <c r="I30" s="58"/>
      <c r="J30" s="58"/>
      <c r="K30" s="58"/>
      <c r="L30" s="58"/>
      <c r="M30" s="58"/>
      <c r="N30" s="118"/>
      <c r="O30" s="58"/>
      <c r="P30" s="58"/>
      <c r="Q30" s="58"/>
      <c r="R30" s="58"/>
      <c r="S30" s="58"/>
      <c r="U30" s="58"/>
      <c r="V30" s="58"/>
      <c r="W30" s="58"/>
      <c r="X30" s="58"/>
      <c r="Y30" s="58"/>
      <c r="AA30" s="58"/>
      <c r="AB30" s="58"/>
      <c r="AC30" s="58"/>
      <c r="AD30" s="58"/>
      <c r="AE30" s="58"/>
      <c r="AG30" s="58"/>
      <c r="AH30" s="58"/>
      <c r="AI30" s="58"/>
      <c r="AJ30" s="58"/>
      <c r="AK30" s="58"/>
    </row>
    <row r="31" spans="2:37" ht="12.75">
      <c r="B31" s="117" t="s">
        <v>91</v>
      </c>
      <c r="C31" s="58">
        <v>-241.6</v>
      </c>
      <c r="D31" s="58">
        <v>-115.4</v>
      </c>
      <c r="E31" s="58">
        <v>-43</v>
      </c>
      <c r="F31" s="58">
        <v>-43</v>
      </c>
      <c r="G31" s="58">
        <v>-40</v>
      </c>
      <c r="H31" s="58"/>
      <c r="I31" s="58">
        <v>-181</v>
      </c>
      <c r="J31" s="58">
        <v>-65</v>
      </c>
      <c r="K31" s="58">
        <v>-39</v>
      </c>
      <c r="L31" s="58">
        <v>-38</v>
      </c>
      <c r="M31" s="58">
        <v>-39</v>
      </c>
      <c r="N31" s="118"/>
      <c r="O31" s="58">
        <v>-177.4</v>
      </c>
      <c r="P31" s="58">
        <v>-46</v>
      </c>
      <c r="Q31" s="58">
        <v>-44</v>
      </c>
      <c r="R31" s="58">
        <v>-43</v>
      </c>
      <c r="S31" s="58">
        <v>-44</v>
      </c>
      <c r="U31" s="58">
        <v>-162</v>
      </c>
      <c r="V31" s="58">
        <v>-55.44681136154</v>
      </c>
      <c r="W31" s="58">
        <v>-40</v>
      </c>
      <c r="X31" s="58">
        <v>-33</v>
      </c>
      <c r="Y31" s="58">
        <v>-33</v>
      </c>
      <c r="AA31" s="58">
        <v>-127</v>
      </c>
      <c r="AB31" s="58">
        <v>-33</v>
      </c>
      <c r="AC31" s="58">
        <v>-32</v>
      </c>
      <c r="AD31" s="58">
        <v>-32</v>
      </c>
      <c r="AE31" s="58">
        <v>-31</v>
      </c>
      <c r="AG31" s="58">
        <v>-140</v>
      </c>
      <c r="AH31" s="58">
        <v>-41</v>
      </c>
      <c r="AI31" s="58">
        <v>-32</v>
      </c>
      <c r="AJ31" s="58">
        <v>-32</v>
      </c>
      <c r="AK31" s="58">
        <v>-35</v>
      </c>
    </row>
    <row r="32" spans="2:37" ht="12.75">
      <c r="B32" s="117" t="s">
        <v>259</v>
      </c>
      <c r="C32" s="58">
        <v>-31119.2</v>
      </c>
      <c r="D32" s="58">
        <v>-8757.3</v>
      </c>
      <c r="E32" s="58">
        <v>-5362</v>
      </c>
      <c r="F32" s="58">
        <v>-6429</v>
      </c>
      <c r="G32" s="58">
        <v>-10571</v>
      </c>
      <c r="H32" s="58"/>
      <c r="I32" s="58">
        <v>-28061</v>
      </c>
      <c r="J32" s="58">
        <v>-9737</v>
      </c>
      <c r="K32" s="58">
        <v>-5175</v>
      </c>
      <c r="L32" s="58">
        <v>-5428</v>
      </c>
      <c r="M32" s="58">
        <v>-7721</v>
      </c>
      <c r="N32" s="118"/>
      <c r="O32" s="58">
        <v>-25489.8</v>
      </c>
      <c r="P32" s="58">
        <v>-6997</v>
      </c>
      <c r="Q32" s="58">
        <v>-4782</v>
      </c>
      <c r="R32" s="58">
        <v>-5133</v>
      </c>
      <c r="S32" s="58">
        <v>-8578</v>
      </c>
      <c r="U32" s="58">
        <v>-23226</v>
      </c>
      <c r="V32" s="58">
        <v>-4996.065724889207</v>
      </c>
      <c r="W32" s="58">
        <v>-4561</v>
      </c>
      <c r="X32" s="58">
        <v>-5489</v>
      </c>
      <c r="Y32" s="58">
        <v>-8180</v>
      </c>
      <c r="AA32" s="58">
        <v>-20102</v>
      </c>
      <c r="AB32" s="58">
        <v>-6330</v>
      </c>
      <c r="AC32" s="58">
        <v>-3721</v>
      </c>
      <c r="AD32" s="58">
        <v>-3950</v>
      </c>
      <c r="AE32" s="58">
        <v>-6100</v>
      </c>
      <c r="AG32" s="58">
        <v>-18124</v>
      </c>
      <c r="AH32" s="58">
        <v>-5595</v>
      </c>
      <c r="AI32" s="58">
        <v>-3208</v>
      </c>
      <c r="AJ32" s="58">
        <v>-3686</v>
      </c>
      <c r="AK32" s="58">
        <v>-5636</v>
      </c>
    </row>
    <row r="33" spans="2:37" ht="12.75">
      <c r="B33" s="119" t="s">
        <v>260</v>
      </c>
      <c r="C33" s="120">
        <v>-31360.8</v>
      </c>
      <c r="D33" s="120">
        <v>-8872.7</v>
      </c>
      <c r="E33" s="120">
        <v>-5405</v>
      </c>
      <c r="F33" s="120">
        <v>-6472</v>
      </c>
      <c r="G33" s="120">
        <v>-10611</v>
      </c>
      <c r="H33" s="58"/>
      <c r="I33" s="120">
        <v>-28242</v>
      </c>
      <c r="J33" s="120">
        <v>-9802</v>
      </c>
      <c r="K33" s="120">
        <v>-5214</v>
      </c>
      <c r="L33" s="120">
        <v>-5466</v>
      </c>
      <c r="M33" s="120">
        <v>-7760</v>
      </c>
      <c r="N33" s="118"/>
      <c r="O33" s="120">
        <v>-25667</v>
      </c>
      <c r="P33" s="120">
        <v>-7042</v>
      </c>
      <c r="Q33" s="120">
        <v>-4827</v>
      </c>
      <c r="R33" s="120">
        <v>-5176</v>
      </c>
      <c r="S33" s="120">
        <v>-8622</v>
      </c>
      <c r="U33" s="120">
        <v>-23388</v>
      </c>
      <c r="V33" s="120">
        <v>-5051.512536250747</v>
      </c>
      <c r="W33" s="120">
        <v>-4601</v>
      </c>
      <c r="X33" s="120">
        <v>-5523</v>
      </c>
      <c r="Y33" s="120">
        <v>-8213</v>
      </c>
      <c r="AA33" s="120">
        <v>-20229</v>
      </c>
      <c r="AB33" s="120">
        <v>-6363</v>
      </c>
      <c r="AC33" s="120">
        <v>-3753</v>
      </c>
      <c r="AD33" s="120">
        <v>-3981</v>
      </c>
      <c r="AE33" s="120">
        <v>-6131</v>
      </c>
      <c r="AG33" s="120">
        <v>-18264</v>
      </c>
      <c r="AH33" s="120">
        <v>-5636</v>
      </c>
      <c r="AI33" s="120">
        <v>-3240</v>
      </c>
      <c r="AJ33" s="120">
        <v>-3718</v>
      </c>
      <c r="AK33" s="120">
        <v>-5671</v>
      </c>
    </row>
    <row r="34" spans="2:37" ht="12.75">
      <c r="B34" s="117"/>
      <c r="C34" s="58"/>
      <c r="D34" s="58"/>
      <c r="E34" s="58"/>
      <c r="F34" s="58"/>
      <c r="G34" s="58"/>
      <c r="H34" s="58"/>
      <c r="I34" s="58"/>
      <c r="J34" s="58"/>
      <c r="K34" s="58"/>
      <c r="L34" s="58"/>
      <c r="M34" s="58"/>
      <c r="N34" s="118"/>
      <c r="O34" s="58"/>
      <c r="P34" s="58"/>
      <c r="Q34" s="58"/>
      <c r="R34" s="58"/>
      <c r="S34" s="58"/>
      <c r="U34" s="58"/>
      <c r="V34" s="58"/>
      <c r="W34" s="58"/>
      <c r="X34" s="58"/>
      <c r="Y34" s="58"/>
      <c r="AA34" s="58"/>
      <c r="AB34" s="58"/>
      <c r="AC34" s="58"/>
      <c r="AD34" s="58"/>
      <c r="AE34" s="58"/>
      <c r="AG34" s="58"/>
      <c r="AH34" s="58"/>
      <c r="AI34" s="58"/>
      <c r="AJ34" s="58"/>
      <c r="AK34" s="58"/>
    </row>
    <row r="35" spans="2:37" ht="13.5" thickBot="1">
      <c r="B35" s="121" t="s">
        <v>100</v>
      </c>
      <c r="C35" s="65">
        <v>381</v>
      </c>
      <c r="D35" s="65">
        <v>-250</v>
      </c>
      <c r="E35" s="65">
        <v>-109</v>
      </c>
      <c r="F35" s="65">
        <v>162</v>
      </c>
      <c r="G35" s="65">
        <v>579</v>
      </c>
      <c r="H35" s="79"/>
      <c r="I35" s="65">
        <v>583</v>
      </c>
      <c r="J35" s="65">
        <v>417</v>
      </c>
      <c r="K35" s="65">
        <v>86</v>
      </c>
      <c r="L35" s="65">
        <v>-109</v>
      </c>
      <c r="M35" s="65">
        <v>189</v>
      </c>
      <c r="N35" s="118"/>
      <c r="O35" s="65">
        <v>-8</v>
      </c>
      <c r="P35" s="65">
        <v>-55</v>
      </c>
      <c r="Q35" s="65">
        <v>19</v>
      </c>
      <c r="R35" s="65">
        <v>71</v>
      </c>
      <c r="S35" s="65">
        <v>-43</v>
      </c>
      <c r="U35" s="65">
        <v>325</v>
      </c>
      <c r="V35" s="65">
        <v>2109.5831526005395</v>
      </c>
      <c r="W35" s="65">
        <v>-349</v>
      </c>
      <c r="X35" s="65">
        <v>-658</v>
      </c>
      <c r="Y35" s="65">
        <v>-778</v>
      </c>
      <c r="AA35" s="65">
        <v>-184</v>
      </c>
      <c r="AB35" s="65">
        <v>-300</v>
      </c>
      <c r="AC35" s="65">
        <v>-19</v>
      </c>
      <c r="AD35" s="65">
        <v>-124</v>
      </c>
      <c r="AE35" s="65">
        <v>259</v>
      </c>
      <c r="AG35" s="65">
        <v>815</v>
      </c>
      <c r="AH35" s="65">
        <v>389</v>
      </c>
      <c r="AI35" s="65">
        <v>84</v>
      </c>
      <c r="AJ35" s="65">
        <v>-103</v>
      </c>
      <c r="AK35" s="65">
        <v>446</v>
      </c>
    </row>
    <row r="36" spans="2:37" ht="13.5" thickTop="1">
      <c r="B36" s="117"/>
      <c r="C36" s="58"/>
      <c r="D36" s="58"/>
      <c r="E36" s="58"/>
      <c r="F36" s="58"/>
      <c r="G36" s="58"/>
      <c r="H36" s="58"/>
      <c r="I36" s="58"/>
      <c r="J36" s="58"/>
      <c r="K36" s="58"/>
      <c r="L36" s="58"/>
      <c r="M36" s="58"/>
      <c r="O36" s="58"/>
      <c r="P36" s="58"/>
      <c r="Q36" s="58"/>
      <c r="R36" s="58"/>
      <c r="S36" s="58"/>
      <c r="U36" s="58"/>
      <c r="V36" s="58"/>
      <c r="W36" s="58"/>
      <c r="X36" s="58"/>
      <c r="Y36" s="58"/>
      <c r="AA36" s="58"/>
      <c r="AB36" s="58"/>
      <c r="AC36" s="58"/>
      <c r="AD36" s="58"/>
      <c r="AE36" s="58"/>
      <c r="AG36" s="58"/>
      <c r="AH36" s="58"/>
      <c r="AI36" s="58"/>
      <c r="AJ36" s="58"/>
      <c r="AK36" s="58"/>
    </row>
    <row r="37" spans="2:37" ht="12.75">
      <c r="B37" s="117" t="s">
        <v>70</v>
      </c>
      <c r="C37" s="58">
        <f>C35-C31</f>
        <v>622.6</v>
      </c>
      <c r="D37" s="58">
        <v>-134.6</v>
      </c>
      <c r="E37" s="58">
        <v>-66</v>
      </c>
      <c r="F37" s="58">
        <v>205</v>
      </c>
      <c r="G37" s="58">
        <v>619</v>
      </c>
      <c r="H37" s="58"/>
      <c r="I37" s="58">
        <v>764</v>
      </c>
      <c r="J37" s="58">
        <v>482</v>
      </c>
      <c r="K37" s="58">
        <v>125</v>
      </c>
      <c r="L37" s="58">
        <v>-71</v>
      </c>
      <c r="M37" s="58">
        <v>228</v>
      </c>
      <c r="O37" s="58">
        <v>169.4</v>
      </c>
      <c r="P37" s="58">
        <v>-9</v>
      </c>
      <c r="Q37" s="58">
        <v>63</v>
      </c>
      <c r="R37" s="58">
        <v>114</v>
      </c>
      <c r="S37" s="58">
        <v>1</v>
      </c>
      <c r="U37" s="58">
        <v>487</v>
      </c>
      <c r="V37" s="58">
        <v>2165.0299639620794</v>
      </c>
      <c r="W37" s="58">
        <v>-309</v>
      </c>
      <c r="X37" s="58">
        <v>-625</v>
      </c>
      <c r="Y37" s="58">
        <v>-745</v>
      </c>
      <c r="AA37" s="58">
        <v>-57</v>
      </c>
      <c r="AB37" s="58">
        <v>-267</v>
      </c>
      <c r="AC37" s="58">
        <v>13</v>
      </c>
      <c r="AD37" s="58">
        <v>-92</v>
      </c>
      <c r="AE37" s="58">
        <v>290</v>
      </c>
      <c r="AG37" s="58">
        <v>955</v>
      </c>
      <c r="AH37" s="58">
        <v>430</v>
      </c>
      <c r="AI37" s="58">
        <v>116</v>
      </c>
      <c r="AJ37" s="58">
        <v>-71</v>
      </c>
      <c r="AK37" s="58">
        <v>481</v>
      </c>
    </row>
    <row r="38" spans="2:37" ht="12.75">
      <c r="B38" s="117"/>
      <c r="C38" s="55"/>
      <c r="D38" s="55"/>
      <c r="E38" s="55"/>
      <c r="F38" s="55"/>
      <c r="G38" s="55"/>
      <c r="H38" s="55"/>
      <c r="I38" s="55"/>
      <c r="J38" s="55"/>
      <c r="K38" s="55"/>
      <c r="L38" s="55"/>
      <c r="M38" s="55"/>
      <c r="O38" s="55"/>
      <c r="P38" s="55"/>
      <c r="Q38" s="55"/>
      <c r="R38" s="55"/>
      <c r="S38" s="55"/>
      <c r="U38" s="55"/>
      <c r="V38" s="55"/>
      <c r="W38" s="55"/>
      <c r="X38" s="55"/>
      <c r="Y38" s="55"/>
      <c r="AA38" s="55"/>
      <c r="AB38" s="55"/>
      <c r="AC38" s="55"/>
      <c r="AD38" s="55"/>
      <c r="AE38" s="55"/>
      <c r="AG38" s="55"/>
      <c r="AH38" s="55"/>
      <c r="AI38" s="55"/>
      <c r="AJ38" s="55"/>
      <c r="AK38" s="55"/>
    </row>
    <row r="39" spans="3:37" ht="12.75">
      <c r="C39" s="55"/>
      <c r="D39" s="55"/>
      <c r="E39" s="55"/>
      <c r="F39" s="55"/>
      <c r="G39" s="55"/>
      <c r="H39" s="55"/>
      <c r="I39" s="55"/>
      <c r="J39" s="55"/>
      <c r="K39" s="55"/>
      <c r="L39" s="55"/>
      <c r="M39" s="55"/>
      <c r="O39" s="55"/>
      <c r="P39" s="55"/>
      <c r="Q39" s="55"/>
      <c r="R39" s="55"/>
      <c r="S39" s="55"/>
      <c r="U39" s="55"/>
      <c r="V39" s="55"/>
      <c r="W39" s="55"/>
      <c r="X39" s="55"/>
      <c r="Y39" s="55"/>
      <c r="AA39" s="55"/>
      <c r="AB39" s="55"/>
      <c r="AC39" s="55"/>
      <c r="AD39" s="55"/>
      <c r="AE39" s="55"/>
      <c r="AG39" s="55"/>
      <c r="AH39" s="55"/>
      <c r="AI39" s="55"/>
      <c r="AJ39" s="55"/>
      <c r="AK39" s="55"/>
    </row>
    <row r="40" spans="2:37" ht="25.5" customHeight="1">
      <c r="B40" s="122" t="s">
        <v>252</v>
      </c>
      <c r="C40" s="122"/>
      <c r="D40" s="122"/>
      <c r="E40" s="122"/>
      <c r="F40" s="122"/>
      <c r="G40" s="122"/>
      <c r="H40" s="122"/>
      <c r="I40" s="122"/>
      <c r="J40" s="123"/>
      <c r="K40" s="123"/>
      <c r="L40" s="123"/>
      <c r="M40" s="123"/>
      <c r="N40" s="123"/>
      <c r="O40" s="123"/>
      <c r="P40" s="123"/>
      <c r="Q40" s="123"/>
      <c r="R40" s="123"/>
      <c r="S40" s="123"/>
      <c r="T40" s="124"/>
      <c r="U40" s="123"/>
      <c r="V40" s="123"/>
      <c r="W40" s="123"/>
      <c r="X40" s="123"/>
      <c r="Y40" s="123"/>
      <c r="Z40" s="124"/>
      <c r="AA40" s="123"/>
      <c r="AB40" s="123"/>
      <c r="AC40" s="123"/>
      <c r="AD40" s="123"/>
      <c r="AE40" s="123"/>
      <c r="AF40" s="124"/>
      <c r="AG40" s="123"/>
      <c r="AH40" s="123"/>
      <c r="AI40" s="123"/>
      <c r="AJ40" s="123"/>
      <c r="AK40" s="123"/>
    </row>
    <row r="41" spans="2:37" ht="12.75">
      <c r="B41" s="114"/>
      <c r="C41" s="62"/>
      <c r="D41" s="62"/>
      <c r="E41" s="62"/>
      <c r="F41" s="62"/>
      <c r="G41" s="62"/>
      <c r="H41" s="62"/>
      <c r="I41" s="62"/>
      <c r="J41" s="62"/>
      <c r="K41" s="62"/>
      <c r="L41" s="62"/>
      <c r="M41" s="62"/>
      <c r="N41" s="62"/>
      <c r="O41" s="62"/>
      <c r="P41" s="62"/>
      <c r="Q41" s="62"/>
      <c r="R41" s="62"/>
      <c r="S41" s="62"/>
      <c r="U41" s="62"/>
      <c r="V41" s="62"/>
      <c r="W41" s="62"/>
      <c r="X41" s="62"/>
      <c r="Y41" s="62"/>
      <c r="AA41" s="62"/>
      <c r="AB41" s="62"/>
      <c r="AC41" s="62"/>
      <c r="AD41" s="62"/>
      <c r="AE41" s="62"/>
      <c r="AG41" s="62"/>
      <c r="AH41" s="62"/>
      <c r="AI41" s="62"/>
      <c r="AJ41" s="62"/>
      <c r="AK41" s="62"/>
    </row>
    <row r="42" spans="1:37" s="171" customFormat="1" ht="30" customHeight="1">
      <c r="A42" s="95"/>
      <c r="B42" s="169"/>
      <c r="C42" s="170" t="s">
        <v>295</v>
      </c>
      <c r="D42" s="166" t="s">
        <v>296</v>
      </c>
      <c r="E42" s="166" t="s">
        <v>297</v>
      </c>
      <c r="F42" s="166" t="s">
        <v>298</v>
      </c>
      <c r="G42" s="166" t="s">
        <v>299</v>
      </c>
      <c r="H42" s="184"/>
      <c r="I42" s="170" t="s">
        <v>63</v>
      </c>
      <c r="J42" s="166" t="s">
        <v>64</v>
      </c>
      <c r="K42" s="166" t="s">
        <v>65</v>
      </c>
      <c r="L42" s="166" t="s">
        <v>62</v>
      </c>
      <c r="M42" s="166" t="s">
        <v>60</v>
      </c>
      <c r="O42" s="170" t="s">
        <v>59</v>
      </c>
      <c r="P42" s="166" t="s">
        <v>58</v>
      </c>
      <c r="Q42" s="166" t="s">
        <v>57</v>
      </c>
      <c r="R42" s="166" t="s">
        <v>55</v>
      </c>
      <c r="S42" s="166" t="s">
        <v>56</v>
      </c>
      <c r="U42" s="170" t="s">
        <v>48</v>
      </c>
      <c r="V42" s="166" t="s">
        <v>45</v>
      </c>
      <c r="W42" s="166" t="s">
        <v>49</v>
      </c>
      <c r="X42" s="166" t="s">
        <v>50</v>
      </c>
      <c r="Y42" s="166" t="s">
        <v>44</v>
      </c>
      <c r="AA42" s="170" t="s">
        <v>51</v>
      </c>
      <c r="AB42" s="166" t="s">
        <v>46</v>
      </c>
      <c r="AC42" s="166" t="s">
        <v>52</v>
      </c>
      <c r="AD42" s="166" t="s">
        <v>52</v>
      </c>
      <c r="AE42" s="166" t="s">
        <v>43</v>
      </c>
      <c r="AG42" s="170" t="s">
        <v>71</v>
      </c>
      <c r="AH42" s="166" t="s">
        <v>72</v>
      </c>
      <c r="AI42" s="166" t="s">
        <v>73</v>
      </c>
      <c r="AJ42" s="166" t="s">
        <v>74</v>
      </c>
      <c r="AK42" s="166" t="s">
        <v>42</v>
      </c>
    </row>
    <row r="43" spans="2:37" ht="12.75" customHeight="1">
      <c r="B43" s="115" t="s">
        <v>255</v>
      </c>
      <c r="C43" s="185"/>
      <c r="D43" s="185"/>
      <c r="E43" s="185"/>
      <c r="F43" s="185"/>
      <c r="G43" s="185"/>
      <c r="H43" s="185"/>
      <c r="I43" s="197" t="s">
        <v>108</v>
      </c>
      <c r="J43" s="197"/>
      <c r="K43" s="197"/>
      <c r="L43" s="197"/>
      <c r="M43" s="197"/>
      <c r="O43" s="197"/>
      <c r="P43" s="197"/>
      <c r="Q43" s="197"/>
      <c r="R43" s="197"/>
      <c r="S43" s="197"/>
      <c r="U43" s="197" t="s">
        <v>109</v>
      </c>
      <c r="V43" s="197"/>
      <c r="W43" s="197"/>
      <c r="X43" s="197"/>
      <c r="Y43" s="197"/>
      <c r="AA43" s="197" t="s">
        <v>109</v>
      </c>
      <c r="AB43" s="197"/>
      <c r="AC43" s="197"/>
      <c r="AD43" s="197"/>
      <c r="AE43" s="197"/>
      <c r="AG43" s="197" t="s">
        <v>109</v>
      </c>
      <c r="AH43" s="197"/>
      <c r="AI43" s="197"/>
      <c r="AJ43" s="197"/>
      <c r="AK43" s="197"/>
    </row>
    <row r="44" spans="2:37" ht="12.75">
      <c r="B44" s="117"/>
      <c r="C44" s="58"/>
      <c r="D44" s="58"/>
      <c r="E44" s="58"/>
      <c r="F44" s="58"/>
      <c r="G44" s="58"/>
      <c r="H44" s="58"/>
      <c r="I44" s="58"/>
      <c r="J44" s="58"/>
      <c r="K44" s="58"/>
      <c r="L44" s="58"/>
      <c r="M44" s="58"/>
      <c r="O44" s="58"/>
      <c r="P44" s="58"/>
      <c r="Q44" s="58"/>
      <c r="R44" s="58"/>
      <c r="S44" s="58"/>
      <c r="U44" s="58"/>
      <c r="V44" s="58"/>
      <c r="W44" s="58"/>
      <c r="X44" s="58"/>
      <c r="Y44" s="58"/>
      <c r="AA44" s="58"/>
      <c r="AB44" s="58"/>
      <c r="AC44" s="58"/>
      <c r="AD44" s="58"/>
      <c r="AE44" s="58"/>
      <c r="AG44" s="58"/>
      <c r="AH44" s="58"/>
      <c r="AI44" s="58"/>
      <c r="AJ44" s="58"/>
      <c r="AK44" s="58"/>
    </row>
    <row r="45" spans="2:37" ht="12.75">
      <c r="B45" s="117" t="s">
        <v>256</v>
      </c>
      <c r="C45" s="58">
        <v>653.6</v>
      </c>
      <c r="D45" s="58">
        <v>249.6</v>
      </c>
      <c r="E45" s="58">
        <v>144</v>
      </c>
      <c r="F45" s="58">
        <v>169</v>
      </c>
      <c r="G45" s="58">
        <v>91</v>
      </c>
      <c r="H45" s="58"/>
      <c r="I45" s="58">
        <v>280</v>
      </c>
      <c r="J45" s="58">
        <v>118</v>
      </c>
      <c r="K45" s="58">
        <v>83</v>
      </c>
      <c r="L45" s="58">
        <v>44</v>
      </c>
      <c r="M45" s="58">
        <v>35</v>
      </c>
      <c r="N45" s="118"/>
      <c r="O45" s="58">
        <v>165</v>
      </c>
      <c r="P45" s="58">
        <v>51</v>
      </c>
      <c r="Q45" s="58">
        <v>29</v>
      </c>
      <c r="R45" s="58">
        <v>57</v>
      </c>
      <c r="S45" s="58">
        <v>28</v>
      </c>
      <c r="U45" s="58">
        <v>153</v>
      </c>
      <c r="V45" s="58">
        <v>48.554102439999994</v>
      </c>
      <c r="W45" s="58">
        <v>41</v>
      </c>
      <c r="X45" s="58">
        <v>34</v>
      </c>
      <c r="Y45" s="58">
        <v>29</v>
      </c>
      <c r="AA45" s="58">
        <v>141</v>
      </c>
      <c r="AB45" s="58">
        <v>50</v>
      </c>
      <c r="AC45" s="58">
        <v>37</v>
      </c>
      <c r="AD45" s="58">
        <v>30</v>
      </c>
      <c r="AE45" s="58">
        <v>24</v>
      </c>
      <c r="AG45" s="58">
        <v>126</v>
      </c>
      <c r="AH45" s="58">
        <v>45</v>
      </c>
      <c r="AI45" s="58">
        <v>38</v>
      </c>
      <c r="AJ45" s="58">
        <v>30</v>
      </c>
      <c r="AK45" s="58">
        <v>13</v>
      </c>
    </row>
    <row r="46" spans="2:37" ht="12.75">
      <c r="B46" s="117" t="s">
        <v>257</v>
      </c>
      <c r="C46" s="58">
        <v>3930.7</v>
      </c>
      <c r="D46" s="58">
        <v>910.7</v>
      </c>
      <c r="E46" s="58">
        <v>886</v>
      </c>
      <c r="F46" s="58">
        <v>909</v>
      </c>
      <c r="G46" s="58">
        <v>1225</v>
      </c>
      <c r="H46" s="58"/>
      <c r="I46" s="58">
        <v>4003</v>
      </c>
      <c r="J46" s="58">
        <v>1063</v>
      </c>
      <c r="K46" s="58">
        <v>802</v>
      </c>
      <c r="L46" s="58">
        <v>921</v>
      </c>
      <c r="M46" s="58">
        <v>1217</v>
      </c>
      <c r="N46" s="118"/>
      <c r="O46" s="58">
        <v>4085</v>
      </c>
      <c r="P46" s="58">
        <v>1064</v>
      </c>
      <c r="Q46" s="58">
        <v>800</v>
      </c>
      <c r="R46" s="58">
        <v>829</v>
      </c>
      <c r="S46" s="58">
        <v>1392</v>
      </c>
      <c r="U46" s="58">
        <v>3430</v>
      </c>
      <c r="V46" s="58">
        <v>989.4788774499995</v>
      </c>
      <c r="W46" s="58">
        <v>576</v>
      </c>
      <c r="X46" s="58">
        <v>663</v>
      </c>
      <c r="Y46" s="58">
        <v>1202</v>
      </c>
      <c r="AA46" s="58">
        <v>3329</v>
      </c>
      <c r="AB46" s="58">
        <v>981</v>
      </c>
      <c r="AC46" s="58">
        <v>571</v>
      </c>
      <c r="AD46" s="58">
        <v>633</v>
      </c>
      <c r="AE46" s="58">
        <v>1144</v>
      </c>
      <c r="AG46" s="58">
        <v>3411</v>
      </c>
      <c r="AH46" s="58">
        <v>1048</v>
      </c>
      <c r="AI46" s="58">
        <v>572</v>
      </c>
      <c r="AJ46" s="58">
        <v>640</v>
      </c>
      <c r="AK46" s="58">
        <v>1152</v>
      </c>
    </row>
    <row r="47" spans="2:37" ht="12.75">
      <c r="B47" s="119" t="s">
        <v>258</v>
      </c>
      <c r="C47" s="120">
        <v>4585</v>
      </c>
      <c r="D47" s="120">
        <v>1160.3</v>
      </c>
      <c r="E47" s="120">
        <v>1030</v>
      </c>
      <c r="F47" s="120">
        <v>1078</v>
      </c>
      <c r="G47" s="120">
        <v>1316</v>
      </c>
      <c r="H47" s="58"/>
      <c r="I47" s="120">
        <v>4283</v>
      </c>
      <c r="J47" s="120">
        <v>1181</v>
      </c>
      <c r="K47" s="120">
        <v>885</v>
      </c>
      <c r="L47" s="120">
        <v>965</v>
      </c>
      <c r="M47" s="120">
        <v>1252</v>
      </c>
      <c r="N47" s="118"/>
      <c r="O47" s="120">
        <v>4250</v>
      </c>
      <c r="P47" s="120">
        <v>1115</v>
      </c>
      <c r="Q47" s="120">
        <v>829</v>
      </c>
      <c r="R47" s="120">
        <v>886</v>
      </c>
      <c r="S47" s="120">
        <v>1420</v>
      </c>
      <c r="U47" s="120">
        <v>3583</v>
      </c>
      <c r="V47" s="120">
        <v>1038.0329798899995</v>
      </c>
      <c r="W47" s="120">
        <v>617</v>
      </c>
      <c r="X47" s="120">
        <v>697</v>
      </c>
      <c r="Y47" s="120">
        <v>1231</v>
      </c>
      <c r="AA47" s="120">
        <v>3471</v>
      </c>
      <c r="AB47" s="120">
        <v>1031</v>
      </c>
      <c r="AC47" s="120">
        <v>608</v>
      </c>
      <c r="AD47" s="120">
        <v>664</v>
      </c>
      <c r="AE47" s="120">
        <v>1168</v>
      </c>
      <c r="AG47" s="120">
        <v>3538</v>
      </c>
      <c r="AH47" s="120">
        <v>1093</v>
      </c>
      <c r="AI47" s="120">
        <v>610</v>
      </c>
      <c r="AJ47" s="120">
        <v>670</v>
      </c>
      <c r="AK47" s="120">
        <v>1165</v>
      </c>
    </row>
    <row r="48" spans="2:37" ht="12.75">
      <c r="B48" s="117"/>
      <c r="C48" s="58"/>
      <c r="D48" s="58"/>
      <c r="E48" s="58"/>
      <c r="F48" s="58"/>
      <c r="G48" s="58"/>
      <c r="H48" s="58"/>
      <c r="I48" s="58"/>
      <c r="J48" s="58"/>
      <c r="K48" s="58"/>
      <c r="L48" s="58"/>
      <c r="M48" s="58"/>
      <c r="N48" s="118"/>
      <c r="O48" s="58"/>
      <c r="P48" s="58"/>
      <c r="Q48" s="58"/>
      <c r="R48" s="58"/>
      <c r="S48" s="58"/>
      <c r="U48" s="58"/>
      <c r="V48" s="58"/>
      <c r="W48" s="58"/>
      <c r="X48" s="58"/>
      <c r="Y48" s="58"/>
      <c r="AA48" s="58"/>
      <c r="AB48" s="58"/>
      <c r="AC48" s="58"/>
      <c r="AD48" s="58"/>
      <c r="AE48" s="58"/>
      <c r="AG48" s="58"/>
      <c r="AH48" s="58"/>
      <c r="AI48" s="58"/>
      <c r="AJ48" s="58"/>
      <c r="AK48" s="58"/>
    </row>
    <row r="49" spans="2:37" ht="12.75">
      <c r="B49" s="117" t="s">
        <v>91</v>
      </c>
      <c r="C49" s="58">
        <v>-889</v>
      </c>
      <c r="D49" s="58">
        <v>-226.5</v>
      </c>
      <c r="E49" s="58">
        <v>-223</v>
      </c>
      <c r="F49" s="58">
        <v>-220</v>
      </c>
      <c r="G49" s="58">
        <v>-219</v>
      </c>
      <c r="H49" s="58"/>
      <c r="I49" s="58">
        <v>-864</v>
      </c>
      <c r="J49" s="58">
        <v>-217</v>
      </c>
      <c r="K49" s="58">
        <v>-216</v>
      </c>
      <c r="L49" s="58">
        <v>-215</v>
      </c>
      <c r="M49" s="58">
        <v>-216</v>
      </c>
      <c r="N49" s="118"/>
      <c r="O49" s="58">
        <v>-857</v>
      </c>
      <c r="P49" s="58">
        <v>-221</v>
      </c>
      <c r="Q49" s="58">
        <v>-214</v>
      </c>
      <c r="R49" s="58">
        <v>-211</v>
      </c>
      <c r="S49" s="58">
        <v>-211</v>
      </c>
      <c r="U49" s="58">
        <v>-819</v>
      </c>
      <c r="V49" s="58">
        <v>-213.66951256747495</v>
      </c>
      <c r="W49" s="58">
        <v>-201</v>
      </c>
      <c r="X49" s="58">
        <v>-201</v>
      </c>
      <c r="Y49" s="58">
        <v>-203</v>
      </c>
      <c r="AA49" s="58">
        <v>-823</v>
      </c>
      <c r="AB49" s="58">
        <v>-209</v>
      </c>
      <c r="AC49" s="58">
        <v>-204</v>
      </c>
      <c r="AD49" s="58">
        <v>-204</v>
      </c>
      <c r="AE49" s="58">
        <v>-206</v>
      </c>
      <c r="AG49" s="58">
        <v>-763</v>
      </c>
      <c r="AH49" s="58">
        <v>-204</v>
      </c>
      <c r="AI49" s="58">
        <v>-186</v>
      </c>
      <c r="AJ49" s="58">
        <v>-185</v>
      </c>
      <c r="AK49" s="58">
        <v>-187</v>
      </c>
    </row>
    <row r="50" spans="2:37" ht="12.75">
      <c r="B50" s="117" t="s">
        <v>259</v>
      </c>
      <c r="C50" s="58">
        <v>-2246</v>
      </c>
      <c r="D50" s="58">
        <v>-636.6</v>
      </c>
      <c r="E50" s="58">
        <v>-434</v>
      </c>
      <c r="F50" s="58">
        <v>-381</v>
      </c>
      <c r="G50" s="58">
        <v>-795</v>
      </c>
      <c r="H50" s="58"/>
      <c r="I50" s="58">
        <v>-2281</v>
      </c>
      <c r="J50" s="58">
        <v>-663</v>
      </c>
      <c r="K50" s="58">
        <v>-515</v>
      </c>
      <c r="L50" s="58">
        <v>-476</v>
      </c>
      <c r="M50" s="58">
        <v>-627</v>
      </c>
      <c r="N50" s="118"/>
      <c r="O50" s="58">
        <v>-2654</v>
      </c>
      <c r="P50" s="58">
        <v>-882</v>
      </c>
      <c r="Q50" s="58">
        <v>-524</v>
      </c>
      <c r="R50" s="58">
        <v>-643</v>
      </c>
      <c r="S50" s="58">
        <v>-605</v>
      </c>
      <c r="U50" s="58">
        <v>-1886</v>
      </c>
      <c r="V50" s="58">
        <v>-496.6116493664447</v>
      </c>
      <c r="W50" s="58">
        <v>-432</v>
      </c>
      <c r="X50" s="58">
        <v>-458</v>
      </c>
      <c r="Y50" s="58">
        <v>-499</v>
      </c>
      <c r="AA50" s="58">
        <v>-1864</v>
      </c>
      <c r="AB50" s="58">
        <v>-533</v>
      </c>
      <c r="AC50" s="58">
        <v>-411</v>
      </c>
      <c r="AD50" s="58">
        <v>-507</v>
      </c>
      <c r="AE50" s="58">
        <v>-412</v>
      </c>
      <c r="AG50" s="58">
        <v>-1284</v>
      </c>
      <c r="AH50" s="58">
        <v>78</v>
      </c>
      <c r="AI50" s="58">
        <v>-426</v>
      </c>
      <c r="AJ50" s="58">
        <v>-495</v>
      </c>
      <c r="AK50" s="58">
        <v>-442</v>
      </c>
    </row>
    <row r="51" spans="2:37" ht="12.75">
      <c r="B51" s="119" t="s">
        <v>260</v>
      </c>
      <c r="C51" s="120">
        <v>-3135</v>
      </c>
      <c r="D51" s="120">
        <v>-863.2</v>
      </c>
      <c r="E51" s="120">
        <v>-657</v>
      </c>
      <c r="F51" s="120">
        <v>-601</v>
      </c>
      <c r="G51" s="120">
        <v>-1014</v>
      </c>
      <c r="H51" s="58"/>
      <c r="I51" s="120">
        <v>-3145</v>
      </c>
      <c r="J51" s="120">
        <v>-880</v>
      </c>
      <c r="K51" s="120">
        <v>-731</v>
      </c>
      <c r="L51" s="120">
        <v>-691</v>
      </c>
      <c r="M51" s="120">
        <v>-843</v>
      </c>
      <c r="N51" s="118"/>
      <c r="O51" s="120">
        <v>-3511</v>
      </c>
      <c r="P51" s="120">
        <v>-1103</v>
      </c>
      <c r="Q51" s="120">
        <v>-738</v>
      </c>
      <c r="R51" s="120">
        <v>-854</v>
      </c>
      <c r="S51" s="120">
        <v>-816</v>
      </c>
      <c r="U51" s="120">
        <v>-2705</v>
      </c>
      <c r="V51" s="120">
        <v>-710.2811619339196</v>
      </c>
      <c r="W51" s="120">
        <v>-633</v>
      </c>
      <c r="X51" s="120">
        <v>-659</v>
      </c>
      <c r="Y51" s="120">
        <v>-703</v>
      </c>
      <c r="AA51" s="120">
        <v>-2687</v>
      </c>
      <c r="AB51" s="120">
        <v>-742</v>
      </c>
      <c r="AC51" s="120">
        <v>-616</v>
      </c>
      <c r="AD51" s="120">
        <v>-711</v>
      </c>
      <c r="AE51" s="120">
        <v>-619</v>
      </c>
      <c r="AG51" s="120">
        <v>-2047</v>
      </c>
      <c r="AH51" s="120">
        <v>-125</v>
      </c>
      <c r="AI51" s="120">
        <v>-612</v>
      </c>
      <c r="AJ51" s="120">
        <v>-680</v>
      </c>
      <c r="AK51" s="120">
        <v>-629</v>
      </c>
    </row>
    <row r="52" spans="2:37" ht="12.75">
      <c r="B52" s="117"/>
      <c r="C52" s="58"/>
      <c r="D52" s="58"/>
      <c r="E52" s="58"/>
      <c r="F52" s="58"/>
      <c r="G52" s="58"/>
      <c r="H52" s="58"/>
      <c r="I52" s="58"/>
      <c r="J52" s="58"/>
      <c r="K52" s="58"/>
      <c r="L52" s="58"/>
      <c r="M52" s="58"/>
      <c r="N52" s="118"/>
      <c r="O52" s="58"/>
      <c r="P52" s="58"/>
      <c r="Q52" s="58"/>
      <c r="R52" s="58"/>
      <c r="S52" s="58"/>
      <c r="U52" s="58"/>
      <c r="V52" s="58"/>
      <c r="W52" s="58"/>
      <c r="X52" s="58"/>
      <c r="Y52" s="58"/>
      <c r="AA52" s="58"/>
      <c r="AB52" s="58"/>
      <c r="AC52" s="58"/>
      <c r="AD52" s="58"/>
      <c r="AE52" s="58"/>
      <c r="AG52" s="58"/>
      <c r="AH52" s="58"/>
      <c r="AI52" s="58"/>
      <c r="AJ52" s="58"/>
      <c r="AK52" s="58"/>
    </row>
    <row r="53" spans="2:37" ht="13.5" thickBot="1">
      <c r="B53" s="121" t="s">
        <v>100</v>
      </c>
      <c r="C53" s="65">
        <v>1450</v>
      </c>
      <c r="D53" s="65">
        <v>297</v>
      </c>
      <c r="E53" s="65">
        <v>373</v>
      </c>
      <c r="F53" s="65">
        <v>477</v>
      </c>
      <c r="G53" s="65">
        <v>302</v>
      </c>
      <c r="H53" s="79"/>
      <c r="I53" s="65">
        <v>1138</v>
      </c>
      <c r="J53" s="65">
        <v>300</v>
      </c>
      <c r="K53" s="65">
        <v>156</v>
      </c>
      <c r="L53" s="65">
        <v>273</v>
      </c>
      <c r="M53" s="65">
        <v>409</v>
      </c>
      <c r="N53" s="118"/>
      <c r="O53" s="65">
        <v>739</v>
      </c>
      <c r="P53" s="65">
        <v>11</v>
      </c>
      <c r="Q53" s="65">
        <v>91</v>
      </c>
      <c r="R53" s="65">
        <v>32</v>
      </c>
      <c r="S53" s="65">
        <v>605</v>
      </c>
      <c r="U53" s="65">
        <v>878</v>
      </c>
      <c r="V53" s="65">
        <v>327.7518179560799</v>
      </c>
      <c r="W53" s="65">
        <v>-16</v>
      </c>
      <c r="X53" s="65">
        <v>38</v>
      </c>
      <c r="Y53" s="65">
        <v>528</v>
      </c>
      <c r="AA53" s="65">
        <v>784</v>
      </c>
      <c r="AB53" s="65">
        <v>289</v>
      </c>
      <c r="AC53" s="65">
        <v>-8</v>
      </c>
      <c r="AD53" s="65">
        <v>-47</v>
      </c>
      <c r="AE53" s="65">
        <v>549</v>
      </c>
      <c r="AG53" s="65">
        <v>1491</v>
      </c>
      <c r="AH53" s="65">
        <v>967</v>
      </c>
      <c r="AI53" s="65">
        <v>-2</v>
      </c>
      <c r="AJ53" s="65">
        <v>-10</v>
      </c>
      <c r="AK53" s="65">
        <v>536</v>
      </c>
    </row>
    <row r="54" spans="2:37" ht="13.5" thickTop="1">
      <c r="B54" s="117"/>
      <c r="C54" s="58"/>
      <c r="D54" s="58"/>
      <c r="E54" s="58"/>
      <c r="F54" s="58"/>
      <c r="G54" s="58"/>
      <c r="H54" s="58"/>
      <c r="I54" s="58"/>
      <c r="J54" s="58"/>
      <c r="K54" s="58"/>
      <c r="L54" s="58"/>
      <c r="M54" s="58"/>
      <c r="O54" s="58"/>
      <c r="P54" s="58"/>
      <c r="Q54" s="58"/>
      <c r="R54" s="58"/>
      <c r="S54" s="58"/>
      <c r="U54" s="58"/>
      <c r="V54" s="58"/>
      <c r="W54" s="58"/>
      <c r="X54" s="58"/>
      <c r="Y54" s="58"/>
      <c r="AA54" s="58"/>
      <c r="AB54" s="58"/>
      <c r="AC54" s="58"/>
      <c r="AD54" s="58"/>
      <c r="AE54" s="58"/>
      <c r="AG54" s="58"/>
      <c r="AH54" s="58"/>
      <c r="AI54" s="58"/>
      <c r="AJ54" s="58"/>
      <c r="AK54" s="58"/>
    </row>
    <row r="55" spans="2:37" ht="12.75">
      <c r="B55" s="117" t="s">
        <v>70</v>
      </c>
      <c r="C55" s="58">
        <f>C53-C49</f>
        <v>2339</v>
      </c>
      <c r="D55" s="58">
        <v>523.5</v>
      </c>
      <c r="E55" s="58">
        <v>596</v>
      </c>
      <c r="F55" s="58">
        <v>697</v>
      </c>
      <c r="G55" s="58">
        <v>521</v>
      </c>
      <c r="H55" s="58"/>
      <c r="I55" s="58">
        <v>2002</v>
      </c>
      <c r="J55" s="58">
        <v>517</v>
      </c>
      <c r="K55" s="58">
        <v>372</v>
      </c>
      <c r="L55" s="58">
        <v>488</v>
      </c>
      <c r="M55" s="58">
        <v>625</v>
      </c>
      <c r="O55" s="58">
        <v>1596</v>
      </c>
      <c r="P55" s="58">
        <v>232</v>
      </c>
      <c r="Q55" s="58">
        <v>305</v>
      </c>
      <c r="R55" s="58">
        <v>243</v>
      </c>
      <c r="S55" s="58">
        <v>816</v>
      </c>
      <c r="U55" s="58">
        <v>1697</v>
      </c>
      <c r="V55" s="58">
        <v>541.4213305235548</v>
      </c>
      <c r="W55" s="58">
        <v>185</v>
      </c>
      <c r="X55" s="58">
        <v>239</v>
      </c>
      <c r="Y55" s="58">
        <v>731</v>
      </c>
      <c r="AA55" s="58">
        <v>1607</v>
      </c>
      <c r="AB55" s="58">
        <v>498</v>
      </c>
      <c r="AC55" s="58">
        <v>196</v>
      </c>
      <c r="AD55" s="58">
        <v>157</v>
      </c>
      <c r="AE55" s="58">
        <v>755</v>
      </c>
      <c r="AG55" s="58">
        <v>2254</v>
      </c>
      <c r="AH55" s="58">
        <v>1171</v>
      </c>
      <c r="AI55" s="58">
        <v>184</v>
      </c>
      <c r="AJ55" s="58">
        <v>175</v>
      </c>
      <c r="AK55" s="58">
        <v>723</v>
      </c>
    </row>
    <row r="58" spans="2:37" ht="25.5" customHeight="1">
      <c r="B58" s="122" t="s">
        <v>253</v>
      </c>
      <c r="C58" s="122"/>
      <c r="D58" s="122"/>
      <c r="E58" s="122"/>
      <c r="F58" s="122"/>
      <c r="G58" s="122"/>
      <c r="H58" s="122"/>
      <c r="I58" s="122"/>
      <c r="J58" s="123"/>
      <c r="K58" s="123"/>
      <c r="L58" s="123"/>
      <c r="M58" s="123"/>
      <c r="N58" s="123"/>
      <c r="O58" s="123"/>
      <c r="P58" s="123"/>
      <c r="Q58" s="123"/>
      <c r="R58" s="123"/>
      <c r="S58" s="123"/>
      <c r="T58" s="124"/>
      <c r="U58" s="123"/>
      <c r="V58" s="123"/>
      <c r="W58" s="123"/>
      <c r="X58" s="123"/>
      <c r="Y58" s="123"/>
      <c r="Z58" s="124"/>
      <c r="AA58" s="123"/>
      <c r="AB58" s="123"/>
      <c r="AC58" s="123"/>
      <c r="AD58" s="123"/>
      <c r="AE58" s="123"/>
      <c r="AF58" s="124"/>
      <c r="AG58" s="123"/>
      <c r="AH58" s="123"/>
      <c r="AI58" s="123"/>
      <c r="AJ58" s="123"/>
      <c r="AK58" s="123"/>
    </row>
    <row r="59" spans="2:37" ht="12.75">
      <c r="B59" s="114"/>
      <c r="C59" s="62"/>
      <c r="D59" s="62"/>
      <c r="E59" s="62"/>
      <c r="F59" s="62"/>
      <c r="G59" s="62"/>
      <c r="H59" s="62"/>
      <c r="I59" s="62"/>
      <c r="J59" s="62"/>
      <c r="K59" s="62"/>
      <c r="L59" s="62"/>
      <c r="M59" s="62"/>
      <c r="N59" s="62"/>
      <c r="O59" s="62"/>
      <c r="P59" s="62"/>
      <c r="Q59" s="62"/>
      <c r="R59" s="62"/>
      <c r="S59" s="62"/>
      <c r="U59" s="62"/>
      <c r="V59" s="62"/>
      <c r="W59" s="62"/>
      <c r="X59" s="62"/>
      <c r="Y59" s="62"/>
      <c r="AA59" s="62"/>
      <c r="AB59" s="62"/>
      <c r="AC59" s="62"/>
      <c r="AD59" s="62"/>
      <c r="AE59" s="62"/>
      <c r="AG59" s="62"/>
      <c r="AH59" s="62"/>
      <c r="AI59" s="62"/>
      <c r="AJ59" s="62"/>
      <c r="AK59" s="62"/>
    </row>
    <row r="60" spans="1:37" s="171" customFormat="1" ht="30" customHeight="1">
      <c r="A60" s="95"/>
      <c r="B60" s="169"/>
      <c r="C60" s="170" t="s">
        <v>295</v>
      </c>
      <c r="D60" s="166" t="s">
        <v>296</v>
      </c>
      <c r="E60" s="166" t="s">
        <v>297</v>
      </c>
      <c r="F60" s="166" t="s">
        <v>298</v>
      </c>
      <c r="G60" s="166" t="s">
        <v>299</v>
      </c>
      <c r="H60" s="184"/>
      <c r="I60" s="170" t="s">
        <v>63</v>
      </c>
      <c r="J60" s="166" t="s">
        <v>64</v>
      </c>
      <c r="K60" s="166" t="s">
        <v>65</v>
      </c>
      <c r="L60" s="166" t="s">
        <v>62</v>
      </c>
      <c r="M60" s="166" t="s">
        <v>60</v>
      </c>
      <c r="O60" s="170" t="s">
        <v>59</v>
      </c>
      <c r="P60" s="166" t="s">
        <v>58</v>
      </c>
      <c r="Q60" s="166" t="s">
        <v>57</v>
      </c>
      <c r="R60" s="166" t="s">
        <v>55</v>
      </c>
      <c r="S60" s="166" t="s">
        <v>56</v>
      </c>
      <c r="U60" s="170" t="s">
        <v>48</v>
      </c>
      <c r="V60" s="166" t="s">
        <v>45</v>
      </c>
      <c r="W60" s="166" t="s">
        <v>49</v>
      </c>
      <c r="X60" s="166" t="s">
        <v>50</v>
      </c>
      <c r="Y60" s="166" t="s">
        <v>44</v>
      </c>
      <c r="AA60" s="170" t="s">
        <v>51</v>
      </c>
      <c r="AB60" s="166" t="s">
        <v>46</v>
      </c>
      <c r="AC60" s="166" t="s">
        <v>52</v>
      </c>
      <c r="AD60" s="166" t="s">
        <v>52</v>
      </c>
      <c r="AE60" s="166" t="s">
        <v>43</v>
      </c>
      <c r="AG60" s="170" t="s">
        <v>71</v>
      </c>
      <c r="AH60" s="166" t="s">
        <v>72</v>
      </c>
      <c r="AI60" s="166" t="s">
        <v>73</v>
      </c>
      <c r="AJ60" s="166" t="s">
        <v>74</v>
      </c>
      <c r="AK60" s="166" t="s">
        <v>42</v>
      </c>
    </row>
    <row r="61" spans="2:37" ht="12.75" customHeight="1">
      <c r="B61" s="115" t="s">
        <v>255</v>
      </c>
      <c r="C61" s="185"/>
      <c r="D61" s="185"/>
      <c r="E61" s="185"/>
      <c r="F61" s="185"/>
      <c r="G61" s="185"/>
      <c r="H61" s="185"/>
      <c r="I61" s="197" t="s">
        <v>108</v>
      </c>
      <c r="J61" s="197"/>
      <c r="K61" s="197"/>
      <c r="L61" s="197"/>
      <c r="M61" s="197"/>
      <c r="O61" s="197"/>
      <c r="P61" s="197"/>
      <c r="Q61" s="197"/>
      <c r="R61" s="197"/>
      <c r="S61" s="197"/>
      <c r="U61" s="197" t="s">
        <v>109</v>
      </c>
      <c r="V61" s="197"/>
      <c r="W61" s="197"/>
      <c r="X61" s="197"/>
      <c r="Y61" s="197"/>
      <c r="AA61" s="116"/>
      <c r="AB61" s="116"/>
      <c r="AC61" s="116"/>
      <c r="AD61" s="116"/>
      <c r="AE61" s="116"/>
      <c r="AG61" s="197"/>
      <c r="AH61" s="197"/>
      <c r="AI61" s="197"/>
      <c r="AJ61" s="197"/>
      <c r="AK61" s="197"/>
    </row>
    <row r="62" spans="2:37" ht="12.75">
      <c r="B62" s="117"/>
      <c r="C62" s="58"/>
      <c r="D62" s="58"/>
      <c r="E62" s="58"/>
      <c r="F62" s="58"/>
      <c r="G62" s="58"/>
      <c r="H62" s="58"/>
      <c r="I62" s="58"/>
      <c r="J62" s="58"/>
      <c r="K62" s="58"/>
      <c r="L62" s="58"/>
      <c r="M62" s="58"/>
      <c r="O62" s="58"/>
      <c r="P62" s="58"/>
      <c r="Q62" s="58"/>
      <c r="R62" s="58"/>
      <c r="S62" s="58"/>
      <c r="U62" s="58"/>
      <c r="V62" s="58"/>
      <c r="W62" s="58"/>
      <c r="X62" s="58"/>
      <c r="Y62" s="58"/>
      <c r="AA62" s="58"/>
      <c r="AB62" s="58"/>
      <c r="AC62" s="58"/>
      <c r="AD62" s="58"/>
      <c r="AE62" s="58"/>
      <c r="AG62" s="58"/>
      <c r="AH62" s="58"/>
      <c r="AI62" s="58"/>
      <c r="AJ62" s="58"/>
      <c r="AK62" s="58"/>
    </row>
    <row r="63" spans="2:37" ht="12.75">
      <c r="B63" s="117" t="s">
        <v>256</v>
      </c>
      <c r="C63" s="58">
        <v>1215.2</v>
      </c>
      <c r="D63" s="58">
        <v>409.6</v>
      </c>
      <c r="E63" s="58">
        <v>136</v>
      </c>
      <c r="F63" s="58">
        <v>212</v>
      </c>
      <c r="G63" s="58">
        <v>457</v>
      </c>
      <c r="H63" s="58"/>
      <c r="I63" s="58">
        <v>1149</v>
      </c>
      <c r="J63" s="58">
        <v>406</v>
      </c>
      <c r="K63" s="58">
        <v>135</v>
      </c>
      <c r="L63" s="58">
        <v>186</v>
      </c>
      <c r="M63" s="58">
        <v>422</v>
      </c>
      <c r="N63" s="118"/>
      <c r="O63" s="58">
        <v>1658</v>
      </c>
      <c r="P63" s="58">
        <v>518</v>
      </c>
      <c r="Q63" s="58">
        <v>242</v>
      </c>
      <c r="R63" s="58">
        <v>272</v>
      </c>
      <c r="S63" s="58">
        <v>626</v>
      </c>
      <c r="U63" s="58">
        <v>1893</v>
      </c>
      <c r="V63" s="58">
        <v>576.6107006399997</v>
      </c>
      <c r="W63" s="58">
        <v>202</v>
      </c>
      <c r="X63" s="58">
        <v>363</v>
      </c>
      <c r="Y63" s="58">
        <v>752</v>
      </c>
      <c r="AA63" s="58"/>
      <c r="AB63" s="58"/>
      <c r="AC63" s="58"/>
      <c r="AD63" s="58"/>
      <c r="AE63" s="58"/>
      <c r="AG63" s="58"/>
      <c r="AH63" s="58"/>
      <c r="AI63" s="58"/>
      <c r="AJ63" s="58"/>
      <c r="AK63" s="58"/>
    </row>
    <row r="64" spans="2:37" ht="12.75">
      <c r="B64" s="117" t="s">
        <v>257</v>
      </c>
      <c r="C64" s="58">
        <v>672.2</v>
      </c>
      <c r="D64" s="58">
        <v>207.5</v>
      </c>
      <c r="E64" s="58">
        <v>103</v>
      </c>
      <c r="F64" s="58">
        <v>131</v>
      </c>
      <c r="G64" s="58">
        <v>231</v>
      </c>
      <c r="H64" s="58"/>
      <c r="I64" s="58">
        <v>794</v>
      </c>
      <c r="J64" s="58">
        <v>211</v>
      </c>
      <c r="K64" s="58">
        <v>156</v>
      </c>
      <c r="L64" s="58">
        <v>198</v>
      </c>
      <c r="M64" s="58">
        <v>229</v>
      </c>
      <c r="N64" s="118"/>
      <c r="O64" s="58">
        <v>405</v>
      </c>
      <c r="P64" s="58">
        <v>100</v>
      </c>
      <c r="Q64" s="58">
        <v>75</v>
      </c>
      <c r="R64" s="58">
        <v>97</v>
      </c>
      <c r="S64" s="58">
        <v>133</v>
      </c>
      <c r="U64" s="58">
        <v>64</v>
      </c>
      <c r="V64" s="58">
        <v>26.42250864</v>
      </c>
      <c r="W64" s="58">
        <v>38</v>
      </c>
      <c r="X64" s="58">
        <v>0</v>
      </c>
      <c r="Y64" s="58">
        <v>0</v>
      </c>
      <c r="AA64" s="58"/>
      <c r="AB64" s="58"/>
      <c r="AC64" s="58"/>
      <c r="AD64" s="58"/>
      <c r="AE64" s="58"/>
      <c r="AG64" s="58"/>
      <c r="AH64" s="58"/>
      <c r="AI64" s="58"/>
      <c r="AJ64" s="58"/>
      <c r="AK64" s="58"/>
    </row>
    <row r="65" spans="2:37" ht="12.75">
      <c r="B65" s="119" t="s">
        <v>258</v>
      </c>
      <c r="C65" s="120">
        <v>1887</v>
      </c>
      <c r="D65" s="120">
        <v>617.2</v>
      </c>
      <c r="E65" s="120">
        <v>239</v>
      </c>
      <c r="F65" s="120">
        <v>343</v>
      </c>
      <c r="G65" s="120">
        <v>688</v>
      </c>
      <c r="H65" s="58"/>
      <c r="I65" s="120">
        <v>1943</v>
      </c>
      <c r="J65" s="120">
        <v>617</v>
      </c>
      <c r="K65" s="120">
        <v>291</v>
      </c>
      <c r="L65" s="120">
        <v>384</v>
      </c>
      <c r="M65" s="120">
        <v>651</v>
      </c>
      <c r="N65" s="118"/>
      <c r="O65" s="120">
        <v>2063</v>
      </c>
      <c r="P65" s="120">
        <v>618</v>
      </c>
      <c r="Q65" s="120">
        <v>317</v>
      </c>
      <c r="R65" s="120">
        <v>369</v>
      </c>
      <c r="S65" s="120">
        <v>759</v>
      </c>
      <c r="U65" s="120">
        <v>1957</v>
      </c>
      <c r="V65" s="120">
        <v>603.0332092799997</v>
      </c>
      <c r="W65" s="120">
        <v>240</v>
      </c>
      <c r="X65" s="120">
        <v>363</v>
      </c>
      <c r="Y65" s="120">
        <v>752</v>
      </c>
      <c r="AA65" s="120"/>
      <c r="AB65" s="120"/>
      <c r="AC65" s="120"/>
      <c r="AD65" s="120"/>
      <c r="AE65" s="120"/>
      <c r="AG65" s="120"/>
      <c r="AH65" s="120"/>
      <c r="AI65" s="120"/>
      <c r="AJ65" s="120"/>
      <c r="AK65" s="120"/>
    </row>
    <row r="66" spans="2:37" ht="12.75">
      <c r="B66" s="117"/>
      <c r="C66" s="58"/>
      <c r="D66" s="58"/>
      <c r="E66" s="58"/>
      <c r="F66" s="58"/>
      <c r="G66" s="58"/>
      <c r="H66" s="58"/>
      <c r="I66" s="58"/>
      <c r="J66" s="58"/>
      <c r="K66" s="58"/>
      <c r="L66" s="58"/>
      <c r="M66" s="58"/>
      <c r="N66" s="118"/>
      <c r="O66" s="58"/>
      <c r="P66" s="58"/>
      <c r="Q66" s="58"/>
      <c r="R66" s="58"/>
      <c r="S66" s="58"/>
      <c r="U66" s="58"/>
      <c r="V66" s="58"/>
      <c r="W66" s="58"/>
      <c r="X66" s="58"/>
      <c r="Y66" s="58"/>
      <c r="AA66" s="58"/>
      <c r="AB66" s="58"/>
      <c r="AC66" s="58"/>
      <c r="AD66" s="58"/>
      <c r="AE66" s="58"/>
      <c r="AG66" s="58"/>
      <c r="AH66" s="58"/>
      <c r="AI66" s="58"/>
      <c r="AJ66" s="58"/>
      <c r="AK66" s="58"/>
    </row>
    <row r="67" spans="2:37" ht="12.75">
      <c r="B67" s="117" t="s">
        <v>91</v>
      </c>
      <c r="C67" s="58">
        <v>-312.3</v>
      </c>
      <c r="D67" s="58">
        <v>-77.10233998726301</v>
      </c>
      <c r="E67" s="58">
        <v>-74</v>
      </c>
      <c r="F67" s="58">
        <v>-78</v>
      </c>
      <c r="G67" s="58">
        <v>-83</v>
      </c>
      <c r="H67" s="58"/>
      <c r="I67" s="58">
        <v>-301</v>
      </c>
      <c r="J67" s="58">
        <v>-78</v>
      </c>
      <c r="K67" s="58">
        <v>-68</v>
      </c>
      <c r="L67" s="58">
        <v>-73</v>
      </c>
      <c r="M67" s="58">
        <v>-82</v>
      </c>
      <c r="N67" s="118"/>
      <c r="O67" s="58">
        <v>-359</v>
      </c>
      <c r="P67" s="58">
        <v>-109</v>
      </c>
      <c r="Q67" s="58">
        <v>-74</v>
      </c>
      <c r="R67" s="58">
        <v>-76</v>
      </c>
      <c r="S67" s="58">
        <v>-100</v>
      </c>
      <c r="U67" s="58">
        <v>-456</v>
      </c>
      <c r="V67" s="58">
        <v>-121.84949388000001</v>
      </c>
      <c r="W67" s="58">
        <v>-104</v>
      </c>
      <c r="X67" s="58">
        <v>-160</v>
      </c>
      <c r="Y67" s="58">
        <v>-70</v>
      </c>
      <c r="AA67" s="58"/>
      <c r="AB67" s="58"/>
      <c r="AC67" s="58"/>
      <c r="AD67" s="58"/>
      <c r="AE67" s="58"/>
      <c r="AG67" s="58"/>
      <c r="AH67" s="58"/>
      <c r="AI67" s="58"/>
      <c r="AJ67" s="58"/>
      <c r="AK67" s="58"/>
    </row>
    <row r="68" spans="2:37" ht="12.75">
      <c r="B68" s="117" t="s">
        <v>259</v>
      </c>
      <c r="C68" s="58">
        <v>-1207.9</v>
      </c>
      <c r="D68" s="58">
        <v>-354.7</v>
      </c>
      <c r="E68" s="58">
        <v>-234</v>
      </c>
      <c r="F68" s="58">
        <v>-241</v>
      </c>
      <c r="G68" s="58">
        <v>-378</v>
      </c>
      <c r="H68" s="58"/>
      <c r="I68" s="58">
        <v>-1480</v>
      </c>
      <c r="J68" s="58">
        <v>-463</v>
      </c>
      <c r="K68" s="58">
        <v>-270</v>
      </c>
      <c r="L68" s="58">
        <v>-312</v>
      </c>
      <c r="M68" s="58">
        <v>-435</v>
      </c>
      <c r="N68" s="118"/>
      <c r="O68" s="58">
        <v>-1560</v>
      </c>
      <c r="P68" s="58">
        <v>-462</v>
      </c>
      <c r="Q68" s="58">
        <v>-290</v>
      </c>
      <c r="R68" s="58">
        <v>-307</v>
      </c>
      <c r="S68" s="58">
        <v>-501</v>
      </c>
      <c r="U68" s="58">
        <v>-1486</v>
      </c>
      <c r="V68" s="58">
        <v>-433.77719547000015</v>
      </c>
      <c r="W68" s="58">
        <v>-222</v>
      </c>
      <c r="X68" s="58">
        <v>-274</v>
      </c>
      <c r="Y68" s="58">
        <v>-556</v>
      </c>
      <c r="AA68" s="58"/>
      <c r="AB68" s="58"/>
      <c r="AC68" s="58"/>
      <c r="AD68" s="58"/>
      <c r="AE68" s="58"/>
      <c r="AG68" s="58"/>
      <c r="AH68" s="58"/>
      <c r="AI68" s="58"/>
      <c r="AJ68" s="58"/>
      <c r="AK68" s="58"/>
    </row>
    <row r="69" spans="2:37" ht="12.75">
      <c r="B69" s="119" t="s">
        <v>260</v>
      </c>
      <c r="C69" s="120">
        <v>-1520.2</v>
      </c>
      <c r="D69" s="120">
        <v>-431.8</v>
      </c>
      <c r="E69" s="120">
        <v>-308</v>
      </c>
      <c r="F69" s="120">
        <v>-319</v>
      </c>
      <c r="G69" s="120">
        <v>-461</v>
      </c>
      <c r="H69" s="58"/>
      <c r="I69" s="120">
        <v>-1781</v>
      </c>
      <c r="J69" s="120">
        <v>-541</v>
      </c>
      <c r="K69" s="120">
        <v>-338</v>
      </c>
      <c r="L69" s="120">
        <v>-385</v>
      </c>
      <c r="M69" s="120">
        <v>-517</v>
      </c>
      <c r="N69" s="118"/>
      <c r="O69" s="120">
        <v>-1919</v>
      </c>
      <c r="P69" s="120">
        <v>-571</v>
      </c>
      <c r="Q69" s="120">
        <v>-364</v>
      </c>
      <c r="R69" s="120">
        <v>-383</v>
      </c>
      <c r="S69" s="120">
        <v>-601</v>
      </c>
      <c r="U69" s="120">
        <v>-1942</v>
      </c>
      <c r="V69" s="120">
        <v>-555.6266893500001</v>
      </c>
      <c r="W69" s="120">
        <v>-326</v>
      </c>
      <c r="X69" s="120">
        <v>-434</v>
      </c>
      <c r="Y69" s="120">
        <v>-626</v>
      </c>
      <c r="AA69" s="120"/>
      <c r="AB69" s="120"/>
      <c r="AC69" s="120"/>
      <c r="AD69" s="120"/>
      <c r="AE69" s="120"/>
      <c r="AG69" s="120"/>
      <c r="AH69" s="120"/>
      <c r="AI69" s="120"/>
      <c r="AJ69" s="120"/>
      <c r="AK69" s="120"/>
    </row>
    <row r="70" spans="2:37" ht="12.75">
      <c r="B70" s="117"/>
      <c r="C70" s="58"/>
      <c r="D70" s="58"/>
      <c r="E70" s="58"/>
      <c r="F70" s="58"/>
      <c r="G70" s="58"/>
      <c r="H70" s="58"/>
      <c r="I70" s="58"/>
      <c r="J70" s="58"/>
      <c r="K70" s="58"/>
      <c r="L70" s="58"/>
      <c r="M70" s="58"/>
      <c r="N70" s="118"/>
      <c r="O70" s="58"/>
      <c r="P70" s="58"/>
      <c r="Q70" s="58"/>
      <c r="R70" s="58"/>
      <c r="S70" s="58"/>
      <c r="U70" s="58"/>
      <c r="V70" s="58"/>
      <c r="W70" s="58"/>
      <c r="X70" s="58"/>
      <c r="Y70" s="58"/>
      <c r="AA70" s="58"/>
      <c r="AB70" s="58"/>
      <c r="AC70" s="58"/>
      <c r="AD70" s="58"/>
      <c r="AE70" s="58"/>
      <c r="AG70" s="58"/>
      <c r="AH70" s="58"/>
      <c r="AI70" s="58"/>
      <c r="AJ70" s="58"/>
      <c r="AK70" s="58"/>
    </row>
    <row r="71" spans="2:37" ht="13.5" thickBot="1">
      <c r="B71" s="121" t="s">
        <v>100</v>
      </c>
      <c r="C71" s="65">
        <v>367.2</v>
      </c>
      <c r="D71" s="65">
        <v>185.3</v>
      </c>
      <c r="E71" s="65">
        <v>-69</v>
      </c>
      <c r="F71" s="65">
        <v>24</v>
      </c>
      <c r="G71" s="65">
        <v>227</v>
      </c>
      <c r="H71" s="79"/>
      <c r="I71" s="65">
        <v>162</v>
      </c>
      <c r="J71" s="65">
        <v>76</v>
      </c>
      <c r="K71" s="65">
        <v>-47</v>
      </c>
      <c r="L71" s="65">
        <v>-1</v>
      </c>
      <c r="M71" s="65">
        <v>134</v>
      </c>
      <c r="N71" s="118"/>
      <c r="O71" s="65">
        <v>144</v>
      </c>
      <c r="P71" s="65">
        <v>47</v>
      </c>
      <c r="Q71" s="65">
        <v>-47</v>
      </c>
      <c r="R71" s="65">
        <v>-14</v>
      </c>
      <c r="S71" s="65">
        <v>158</v>
      </c>
      <c r="U71" s="65">
        <v>15</v>
      </c>
      <c r="V71" s="65">
        <v>47.406519929999604</v>
      </c>
      <c r="W71" s="65">
        <v>-86</v>
      </c>
      <c r="X71" s="65">
        <v>-72</v>
      </c>
      <c r="Y71" s="65">
        <v>126</v>
      </c>
      <c r="AA71" s="65"/>
      <c r="AB71" s="65"/>
      <c r="AC71" s="65"/>
      <c r="AD71" s="65"/>
      <c r="AE71" s="65"/>
      <c r="AG71" s="65"/>
      <c r="AH71" s="65"/>
      <c r="AI71" s="65"/>
      <c r="AJ71" s="65"/>
      <c r="AK71" s="65"/>
    </row>
    <row r="72" spans="2:37" ht="13.5" thickTop="1">
      <c r="B72" s="117"/>
      <c r="C72" s="58"/>
      <c r="D72" s="58"/>
      <c r="E72" s="58"/>
      <c r="F72" s="58"/>
      <c r="G72" s="58"/>
      <c r="H72" s="58"/>
      <c r="I72" s="58"/>
      <c r="J72" s="58"/>
      <c r="K72" s="58"/>
      <c r="L72" s="58"/>
      <c r="M72" s="58"/>
      <c r="O72" s="58"/>
      <c r="P72" s="58"/>
      <c r="Q72" s="58"/>
      <c r="R72" s="58"/>
      <c r="S72" s="58"/>
      <c r="U72" s="58"/>
      <c r="V72" s="58"/>
      <c r="W72" s="58"/>
      <c r="X72" s="58"/>
      <c r="Y72" s="58"/>
      <c r="AA72" s="58"/>
      <c r="AB72" s="58"/>
      <c r="AC72" s="58"/>
      <c r="AD72" s="58"/>
      <c r="AE72" s="58"/>
      <c r="AG72" s="58"/>
      <c r="AH72" s="58"/>
      <c r="AI72" s="58"/>
      <c r="AJ72" s="58"/>
      <c r="AK72" s="58"/>
    </row>
    <row r="73" spans="2:37" ht="12.75">
      <c r="B73" s="117" t="s">
        <v>70</v>
      </c>
      <c r="C73" s="58">
        <f>C71-C67</f>
        <v>679.5</v>
      </c>
      <c r="D73" s="58">
        <v>262.402339987263</v>
      </c>
      <c r="E73" s="58">
        <v>5</v>
      </c>
      <c r="F73" s="58">
        <v>102</v>
      </c>
      <c r="G73" s="58">
        <v>310</v>
      </c>
      <c r="H73" s="58"/>
      <c r="I73" s="58">
        <v>463</v>
      </c>
      <c r="J73" s="58">
        <v>154</v>
      </c>
      <c r="K73" s="58">
        <v>21</v>
      </c>
      <c r="L73" s="58">
        <v>72</v>
      </c>
      <c r="M73" s="58">
        <v>216</v>
      </c>
      <c r="O73" s="58">
        <v>503</v>
      </c>
      <c r="P73" s="58">
        <v>156</v>
      </c>
      <c r="Q73" s="58">
        <v>27</v>
      </c>
      <c r="R73" s="58">
        <v>62</v>
      </c>
      <c r="S73" s="58">
        <v>258</v>
      </c>
      <c r="U73" s="58">
        <v>471</v>
      </c>
      <c r="V73" s="58">
        <v>169.25601380999962</v>
      </c>
      <c r="W73" s="58">
        <v>18</v>
      </c>
      <c r="X73" s="58">
        <v>88</v>
      </c>
      <c r="Y73" s="58">
        <v>196</v>
      </c>
      <c r="AA73" s="58">
        <v>0</v>
      </c>
      <c r="AB73" s="58">
        <v>0</v>
      </c>
      <c r="AC73" s="58">
        <v>0</v>
      </c>
      <c r="AD73" s="58">
        <v>0</v>
      </c>
      <c r="AE73" s="58">
        <v>0</v>
      </c>
      <c r="AG73" s="58">
        <v>0</v>
      </c>
      <c r="AH73" s="58">
        <v>0</v>
      </c>
      <c r="AI73" s="58">
        <v>0</v>
      </c>
      <c r="AJ73" s="58">
        <v>0</v>
      </c>
      <c r="AK73" s="58">
        <v>0</v>
      </c>
    </row>
    <row r="76" spans="2:37" ht="25.5" customHeight="1">
      <c r="B76" s="122" t="s">
        <v>254</v>
      </c>
      <c r="C76" s="122"/>
      <c r="D76" s="122"/>
      <c r="E76" s="122"/>
      <c r="F76" s="122"/>
      <c r="G76" s="122"/>
      <c r="H76" s="122"/>
      <c r="I76" s="122"/>
      <c r="J76" s="123"/>
      <c r="K76" s="123"/>
      <c r="L76" s="123"/>
      <c r="M76" s="123"/>
      <c r="N76" s="123"/>
      <c r="O76" s="123"/>
      <c r="P76" s="123"/>
      <c r="Q76" s="123"/>
      <c r="R76" s="123"/>
      <c r="S76" s="123"/>
      <c r="T76" s="124"/>
      <c r="U76" s="123"/>
      <c r="V76" s="123"/>
      <c r="W76" s="123"/>
      <c r="X76" s="123"/>
      <c r="Y76" s="123"/>
      <c r="Z76" s="124"/>
      <c r="AA76" s="123"/>
      <c r="AB76" s="123"/>
      <c r="AC76" s="123"/>
      <c r="AD76" s="123"/>
      <c r="AE76" s="123"/>
      <c r="AF76" s="124"/>
      <c r="AG76" s="123"/>
      <c r="AH76" s="123"/>
      <c r="AI76" s="123"/>
      <c r="AJ76" s="123"/>
      <c r="AK76" s="123"/>
    </row>
    <row r="77" spans="2:37" ht="12.75">
      <c r="B77" s="114"/>
      <c r="C77" s="62"/>
      <c r="D77" s="62"/>
      <c r="E77" s="62"/>
      <c r="F77" s="62"/>
      <c r="G77" s="62"/>
      <c r="H77" s="62"/>
      <c r="I77" s="62"/>
      <c r="J77" s="62"/>
      <c r="K77" s="62"/>
      <c r="L77" s="62"/>
      <c r="M77" s="62"/>
      <c r="N77" s="62"/>
      <c r="O77" s="62"/>
      <c r="P77" s="62"/>
      <c r="Q77" s="62"/>
      <c r="R77" s="62"/>
      <c r="S77" s="62"/>
      <c r="U77" s="62"/>
      <c r="V77" s="62"/>
      <c r="W77" s="62"/>
      <c r="X77" s="62"/>
      <c r="Y77" s="62"/>
      <c r="AA77" s="62"/>
      <c r="AB77" s="62"/>
      <c r="AC77" s="62"/>
      <c r="AD77" s="62"/>
      <c r="AE77" s="62"/>
      <c r="AG77" s="62"/>
      <c r="AH77" s="62"/>
      <c r="AI77" s="62"/>
      <c r="AJ77" s="62"/>
      <c r="AK77" s="62"/>
    </row>
    <row r="78" spans="1:37" s="171" customFormat="1" ht="30" customHeight="1">
      <c r="A78" s="95"/>
      <c r="B78" s="169"/>
      <c r="C78" s="170" t="s">
        <v>295</v>
      </c>
      <c r="D78" s="166" t="s">
        <v>296</v>
      </c>
      <c r="E78" s="166" t="s">
        <v>297</v>
      </c>
      <c r="F78" s="166" t="s">
        <v>298</v>
      </c>
      <c r="G78" s="166" t="s">
        <v>299</v>
      </c>
      <c r="H78" s="184"/>
      <c r="I78" s="170" t="s">
        <v>63</v>
      </c>
      <c r="J78" s="166" t="s">
        <v>64</v>
      </c>
      <c r="K78" s="166" t="s">
        <v>65</v>
      </c>
      <c r="L78" s="166" t="s">
        <v>62</v>
      </c>
      <c r="M78" s="166" t="s">
        <v>60</v>
      </c>
      <c r="O78" s="170" t="s">
        <v>59</v>
      </c>
      <c r="P78" s="166" t="s">
        <v>58</v>
      </c>
      <c r="Q78" s="166" t="s">
        <v>57</v>
      </c>
      <c r="R78" s="166" t="s">
        <v>55</v>
      </c>
      <c r="S78" s="166" t="s">
        <v>56</v>
      </c>
      <c r="U78" s="170" t="s">
        <v>48</v>
      </c>
      <c r="V78" s="166" t="s">
        <v>45</v>
      </c>
      <c r="W78" s="166" t="s">
        <v>49</v>
      </c>
      <c r="X78" s="166" t="s">
        <v>50</v>
      </c>
      <c r="Y78" s="166" t="s">
        <v>44</v>
      </c>
      <c r="AA78" s="170" t="s">
        <v>51</v>
      </c>
      <c r="AB78" s="166" t="s">
        <v>46</v>
      </c>
      <c r="AC78" s="166" t="s">
        <v>52</v>
      </c>
      <c r="AD78" s="166" t="s">
        <v>52</v>
      </c>
      <c r="AE78" s="166" t="s">
        <v>43</v>
      </c>
      <c r="AG78" s="170" t="s">
        <v>71</v>
      </c>
      <c r="AH78" s="166" t="s">
        <v>72</v>
      </c>
      <c r="AI78" s="166" t="s">
        <v>73</v>
      </c>
      <c r="AJ78" s="166" t="s">
        <v>74</v>
      </c>
      <c r="AK78" s="166" t="s">
        <v>42</v>
      </c>
    </row>
    <row r="79" spans="2:37" ht="12.75" customHeight="1">
      <c r="B79" s="115" t="s">
        <v>255</v>
      </c>
      <c r="C79" s="185"/>
      <c r="D79" s="185"/>
      <c r="E79" s="185"/>
      <c r="F79" s="185"/>
      <c r="G79" s="185"/>
      <c r="H79" s="185"/>
      <c r="I79" s="197" t="s">
        <v>108</v>
      </c>
      <c r="J79" s="197"/>
      <c r="K79" s="197"/>
      <c r="L79" s="197"/>
      <c r="M79" s="197"/>
      <c r="O79" s="197"/>
      <c r="P79" s="197"/>
      <c r="Q79" s="197"/>
      <c r="R79" s="197"/>
      <c r="S79" s="197"/>
      <c r="U79" s="197" t="s">
        <v>109</v>
      </c>
      <c r="V79" s="197"/>
      <c r="W79" s="197"/>
      <c r="X79" s="197"/>
      <c r="Y79" s="197"/>
      <c r="AA79" s="197" t="s">
        <v>109</v>
      </c>
      <c r="AB79" s="197"/>
      <c r="AC79" s="197"/>
      <c r="AD79" s="197"/>
      <c r="AE79" s="197"/>
      <c r="AG79" s="197" t="s">
        <v>109</v>
      </c>
      <c r="AH79" s="197"/>
      <c r="AI79" s="197"/>
      <c r="AJ79" s="197"/>
      <c r="AK79" s="197"/>
    </row>
    <row r="80" spans="2:37" ht="12.75">
      <c r="B80" s="117"/>
      <c r="C80" s="58"/>
      <c r="D80" s="58"/>
      <c r="E80" s="58"/>
      <c r="F80" s="58"/>
      <c r="G80" s="58"/>
      <c r="H80" s="58"/>
      <c r="I80" s="58"/>
      <c r="J80" s="58"/>
      <c r="K80" s="58"/>
      <c r="L80" s="58"/>
      <c r="M80" s="58"/>
      <c r="O80" s="58"/>
      <c r="P80" s="58"/>
      <c r="Q80" s="58"/>
      <c r="R80" s="58"/>
      <c r="S80" s="58"/>
      <c r="U80" s="58"/>
      <c r="V80" s="58"/>
      <c r="W80" s="58"/>
      <c r="X80" s="58"/>
      <c r="Y80" s="58"/>
      <c r="AA80" s="58"/>
      <c r="AB80" s="58"/>
      <c r="AC80" s="58"/>
      <c r="AD80" s="58"/>
      <c r="AE80" s="58"/>
      <c r="AG80" s="58"/>
      <c r="AH80" s="58"/>
      <c r="AI80" s="58"/>
      <c r="AJ80" s="58"/>
      <c r="AK80" s="58"/>
    </row>
    <row r="81" spans="2:37" ht="12.75">
      <c r="B81" s="117" t="s">
        <v>256</v>
      </c>
      <c r="C81" s="58">
        <v>172.5</v>
      </c>
      <c r="D81" s="58">
        <v>24.5</v>
      </c>
      <c r="E81" s="58">
        <v>51</v>
      </c>
      <c r="F81" s="58">
        <v>32</v>
      </c>
      <c r="G81" s="58">
        <v>65</v>
      </c>
      <c r="H81" s="58"/>
      <c r="I81" s="58">
        <v>162</v>
      </c>
      <c r="J81" s="58">
        <v>24</v>
      </c>
      <c r="K81" s="58">
        <v>47</v>
      </c>
      <c r="L81" s="58">
        <v>31</v>
      </c>
      <c r="M81" s="58">
        <v>60</v>
      </c>
      <c r="N81" s="118"/>
      <c r="O81" s="58">
        <v>300</v>
      </c>
      <c r="P81" s="58">
        <v>84</v>
      </c>
      <c r="Q81" s="58">
        <v>77</v>
      </c>
      <c r="R81" s="58">
        <v>92</v>
      </c>
      <c r="S81" s="58">
        <v>47</v>
      </c>
      <c r="U81" s="58">
        <v>210</v>
      </c>
      <c r="V81" s="58">
        <v>72.41222350999999</v>
      </c>
      <c r="W81" s="58">
        <v>60</v>
      </c>
      <c r="X81" s="58">
        <v>39</v>
      </c>
      <c r="Y81" s="58">
        <v>37</v>
      </c>
      <c r="AA81" s="58">
        <v>163</v>
      </c>
      <c r="AB81" s="58">
        <v>19</v>
      </c>
      <c r="AC81" s="58">
        <v>45</v>
      </c>
      <c r="AD81" s="58">
        <v>56</v>
      </c>
      <c r="AE81" s="58">
        <v>43</v>
      </c>
      <c r="AG81" s="58">
        <v>209</v>
      </c>
      <c r="AH81" s="58">
        <v>34</v>
      </c>
      <c r="AI81" s="58">
        <v>64</v>
      </c>
      <c r="AJ81" s="58">
        <v>49</v>
      </c>
      <c r="AK81" s="58">
        <v>61</v>
      </c>
    </row>
    <row r="82" spans="2:37" ht="12.75">
      <c r="B82" s="117" t="s">
        <v>257</v>
      </c>
      <c r="C82" s="58">
        <v>152.3</v>
      </c>
      <c r="D82" s="58">
        <v>49.8</v>
      </c>
      <c r="E82" s="58">
        <v>38</v>
      </c>
      <c r="F82" s="58">
        <v>41</v>
      </c>
      <c r="G82" s="58">
        <v>23</v>
      </c>
      <c r="H82" s="58"/>
      <c r="I82" s="58">
        <v>163</v>
      </c>
      <c r="J82" s="58">
        <v>66</v>
      </c>
      <c r="K82" s="58">
        <v>38</v>
      </c>
      <c r="L82" s="58">
        <v>33</v>
      </c>
      <c r="M82" s="58">
        <v>26</v>
      </c>
      <c r="N82" s="118"/>
      <c r="O82" s="58">
        <v>124</v>
      </c>
      <c r="P82" s="58">
        <v>47</v>
      </c>
      <c r="Q82" s="58">
        <v>-14</v>
      </c>
      <c r="R82" s="58">
        <v>49</v>
      </c>
      <c r="S82" s="58">
        <v>42</v>
      </c>
      <c r="U82" s="58">
        <v>333</v>
      </c>
      <c r="V82" s="58">
        <v>107.23753896999999</v>
      </c>
      <c r="W82" s="58">
        <v>73</v>
      </c>
      <c r="X82" s="58">
        <v>96</v>
      </c>
      <c r="Y82" s="58">
        <v>58</v>
      </c>
      <c r="AA82" s="58">
        <v>341</v>
      </c>
      <c r="AB82" s="58">
        <v>95</v>
      </c>
      <c r="AC82" s="58">
        <v>86</v>
      </c>
      <c r="AD82" s="58">
        <v>86</v>
      </c>
      <c r="AE82" s="58">
        <v>74</v>
      </c>
      <c r="AG82" s="58">
        <v>359</v>
      </c>
      <c r="AH82" s="58">
        <v>209</v>
      </c>
      <c r="AI82" s="58">
        <v>53</v>
      </c>
      <c r="AJ82" s="58">
        <v>55</v>
      </c>
      <c r="AK82" s="58">
        <v>43</v>
      </c>
    </row>
    <row r="83" spans="2:37" ht="12.75">
      <c r="B83" s="119" t="s">
        <v>258</v>
      </c>
      <c r="C83" s="120">
        <v>324.8</v>
      </c>
      <c r="D83" s="120">
        <v>74.3</v>
      </c>
      <c r="E83" s="120">
        <v>89</v>
      </c>
      <c r="F83" s="120">
        <v>73</v>
      </c>
      <c r="G83" s="120">
        <v>88</v>
      </c>
      <c r="H83" s="58"/>
      <c r="I83" s="120">
        <v>325</v>
      </c>
      <c r="J83" s="120">
        <v>90</v>
      </c>
      <c r="K83" s="120">
        <v>85</v>
      </c>
      <c r="L83" s="120">
        <v>64</v>
      </c>
      <c r="M83" s="120">
        <v>86</v>
      </c>
      <c r="N83" s="118"/>
      <c r="O83" s="120">
        <v>424</v>
      </c>
      <c r="P83" s="120">
        <v>131</v>
      </c>
      <c r="Q83" s="120">
        <v>63</v>
      </c>
      <c r="R83" s="120">
        <v>141</v>
      </c>
      <c r="S83" s="120">
        <v>89</v>
      </c>
      <c r="U83" s="120">
        <v>543</v>
      </c>
      <c r="V83" s="120">
        <v>179.64976248</v>
      </c>
      <c r="W83" s="120">
        <v>133</v>
      </c>
      <c r="X83" s="120">
        <v>135</v>
      </c>
      <c r="Y83" s="120">
        <v>95</v>
      </c>
      <c r="AA83" s="120">
        <v>504</v>
      </c>
      <c r="AB83" s="120">
        <v>114</v>
      </c>
      <c r="AC83" s="120">
        <v>131</v>
      </c>
      <c r="AD83" s="120">
        <v>142</v>
      </c>
      <c r="AE83" s="120">
        <v>117</v>
      </c>
      <c r="AG83" s="120">
        <v>568</v>
      </c>
      <c r="AH83" s="120">
        <v>242</v>
      </c>
      <c r="AI83" s="120">
        <v>117</v>
      </c>
      <c r="AJ83" s="120">
        <v>104</v>
      </c>
      <c r="AK83" s="120">
        <v>104</v>
      </c>
    </row>
    <row r="84" spans="2:37" ht="12.75">
      <c r="B84" s="117"/>
      <c r="C84" s="58"/>
      <c r="D84" s="58"/>
      <c r="E84" s="58"/>
      <c r="F84" s="58"/>
      <c r="G84" s="58"/>
      <c r="H84" s="58"/>
      <c r="I84" s="58"/>
      <c r="J84" s="58"/>
      <c r="K84" s="58"/>
      <c r="L84" s="58"/>
      <c r="M84" s="58"/>
      <c r="N84" s="118"/>
      <c r="O84" s="58"/>
      <c r="P84" s="58"/>
      <c r="Q84" s="58"/>
      <c r="R84" s="58"/>
      <c r="S84" s="58"/>
      <c r="U84" s="58"/>
      <c r="V84" s="58"/>
      <c r="W84" s="58"/>
      <c r="X84" s="58"/>
      <c r="Y84" s="58"/>
      <c r="AA84" s="58"/>
      <c r="AB84" s="58"/>
      <c r="AC84" s="58"/>
      <c r="AD84" s="58"/>
      <c r="AE84" s="58"/>
      <c r="AG84" s="58"/>
      <c r="AH84" s="58"/>
      <c r="AI84" s="58"/>
      <c r="AJ84" s="58"/>
      <c r="AK84" s="58"/>
    </row>
    <row r="85" spans="2:37" ht="12.75">
      <c r="B85" s="117" t="s">
        <v>91</v>
      </c>
      <c r="C85" s="58">
        <v>-17.7</v>
      </c>
      <c r="D85" s="58">
        <v>-4.2</v>
      </c>
      <c r="E85" s="58">
        <v>-4</v>
      </c>
      <c r="F85" s="58">
        <v>-4</v>
      </c>
      <c r="G85" s="58">
        <v>-5</v>
      </c>
      <c r="H85" s="58"/>
      <c r="I85" s="58">
        <v>-20</v>
      </c>
      <c r="J85" s="58">
        <v>-5</v>
      </c>
      <c r="K85" s="58">
        <v>-5</v>
      </c>
      <c r="L85" s="58">
        <v>-5</v>
      </c>
      <c r="M85" s="58">
        <v>-5</v>
      </c>
      <c r="N85" s="118"/>
      <c r="O85" s="58">
        <v>-20</v>
      </c>
      <c r="P85" s="58">
        <v>-4</v>
      </c>
      <c r="Q85" s="58">
        <v>-5</v>
      </c>
      <c r="R85" s="58">
        <v>-6</v>
      </c>
      <c r="S85" s="58">
        <v>-5</v>
      </c>
      <c r="U85" s="58">
        <v>-19</v>
      </c>
      <c r="V85" s="58">
        <v>-5.584925518124997</v>
      </c>
      <c r="W85" s="58">
        <v>-5</v>
      </c>
      <c r="X85" s="58">
        <v>-4</v>
      </c>
      <c r="Y85" s="58">
        <v>-4</v>
      </c>
      <c r="AA85" s="58">
        <v>-14</v>
      </c>
      <c r="AB85" s="58">
        <v>-4</v>
      </c>
      <c r="AC85" s="58">
        <v>-4</v>
      </c>
      <c r="AD85" s="58">
        <v>-4</v>
      </c>
      <c r="AE85" s="58">
        <v>-4</v>
      </c>
      <c r="AG85" s="58">
        <v>-14</v>
      </c>
      <c r="AH85" s="58">
        <v>-5</v>
      </c>
      <c r="AI85" s="58">
        <v>-3</v>
      </c>
      <c r="AJ85" s="58">
        <v>-3</v>
      </c>
      <c r="AK85" s="58">
        <v>-3</v>
      </c>
    </row>
    <row r="86" spans="2:37" ht="12.75">
      <c r="B86" s="117" t="s">
        <v>259</v>
      </c>
      <c r="C86" s="58">
        <v>-312.6</v>
      </c>
      <c r="D86" s="58">
        <v>-80.4</v>
      </c>
      <c r="E86" s="58">
        <v>-76</v>
      </c>
      <c r="F86" s="58">
        <v>-67</v>
      </c>
      <c r="G86" s="58">
        <v>-89</v>
      </c>
      <c r="H86" s="58"/>
      <c r="I86" s="58">
        <v>-373</v>
      </c>
      <c r="J86" s="58">
        <v>-102</v>
      </c>
      <c r="K86" s="58">
        <v>-77</v>
      </c>
      <c r="L86" s="58">
        <v>-97</v>
      </c>
      <c r="M86" s="58">
        <v>-97</v>
      </c>
      <c r="N86" s="118"/>
      <c r="O86" s="58">
        <v>-469</v>
      </c>
      <c r="P86" s="58">
        <v>-170</v>
      </c>
      <c r="Q86" s="58">
        <v>-75</v>
      </c>
      <c r="R86" s="58">
        <v>-124</v>
      </c>
      <c r="S86" s="58">
        <v>-100</v>
      </c>
      <c r="U86" s="58">
        <v>-544</v>
      </c>
      <c r="V86" s="58">
        <v>-162.79011404337697</v>
      </c>
      <c r="W86" s="58">
        <v>-130</v>
      </c>
      <c r="X86" s="58">
        <v>-154</v>
      </c>
      <c r="Y86" s="58">
        <v>-97</v>
      </c>
      <c r="AA86" s="58">
        <v>-494</v>
      </c>
      <c r="AB86" s="58">
        <v>-131</v>
      </c>
      <c r="AC86" s="58">
        <v>-114</v>
      </c>
      <c r="AD86" s="58">
        <v>-139</v>
      </c>
      <c r="AE86" s="58">
        <v>-110</v>
      </c>
      <c r="AG86" s="58">
        <v>-528</v>
      </c>
      <c r="AH86" s="58">
        <v>-244</v>
      </c>
      <c r="AI86" s="58">
        <v>-97</v>
      </c>
      <c r="AJ86" s="58">
        <v>-86</v>
      </c>
      <c r="AK86" s="58">
        <v>-101</v>
      </c>
    </row>
    <row r="87" spans="2:37" ht="12.75">
      <c r="B87" s="119" t="s">
        <v>260</v>
      </c>
      <c r="C87" s="120">
        <v>-331</v>
      </c>
      <c r="D87" s="120">
        <v>-84.6</v>
      </c>
      <c r="E87" s="120">
        <v>-80</v>
      </c>
      <c r="F87" s="120">
        <v>-71</v>
      </c>
      <c r="G87" s="120">
        <v>-94</v>
      </c>
      <c r="H87" s="58"/>
      <c r="I87" s="120">
        <v>-393</v>
      </c>
      <c r="J87" s="120">
        <v>-107</v>
      </c>
      <c r="K87" s="120">
        <v>-82</v>
      </c>
      <c r="L87" s="120">
        <v>-102</v>
      </c>
      <c r="M87" s="120">
        <v>-102</v>
      </c>
      <c r="N87" s="118"/>
      <c r="O87" s="120">
        <v>-489</v>
      </c>
      <c r="P87" s="120">
        <v>-174</v>
      </c>
      <c r="Q87" s="120">
        <v>-80</v>
      </c>
      <c r="R87" s="120">
        <v>-130</v>
      </c>
      <c r="S87" s="120">
        <v>-105</v>
      </c>
      <c r="U87" s="120">
        <v>-563</v>
      </c>
      <c r="V87" s="120">
        <v>-168.37503956150198</v>
      </c>
      <c r="W87" s="120">
        <v>-135</v>
      </c>
      <c r="X87" s="120">
        <v>-158</v>
      </c>
      <c r="Y87" s="120">
        <v>-101</v>
      </c>
      <c r="AA87" s="120">
        <v>-509</v>
      </c>
      <c r="AB87" s="120">
        <v>-134</v>
      </c>
      <c r="AC87" s="120">
        <v>-118</v>
      </c>
      <c r="AD87" s="120">
        <v>-143</v>
      </c>
      <c r="AE87" s="120">
        <v>-113</v>
      </c>
      <c r="AG87" s="120">
        <v>-541</v>
      </c>
      <c r="AH87" s="120">
        <v>-249</v>
      </c>
      <c r="AI87" s="120">
        <v>-99</v>
      </c>
      <c r="AJ87" s="120">
        <v>-89</v>
      </c>
      <c r="AK87" s="120">
        <v>-104</v>
      </c>
    </row>
    <row r="88" spans="2:37" ht="12.75">
      <c r="B88" s="117"/>
      <c r="C88" s="58"/>
      <c r="D88" s="58"/>
      <c r="E88" s="58"/>
      <c r="F88" s="58"/>
      <c r="G88" s="58"/>
      <c r="H88" s="58"/>
      <c r="I88" s="58"/>
      <c r="J88" s="58"/>
      <c r="K88" s="58"/>
      <c r="L88" s="58"/>
      <c r="M88" s="58"/>
      <c r="N88" s="118"/>
      <c r="O88" s="58"/>
      <c r="P88" s="58"/>
      <c r="Q88" s="58"/>
      <c r="R88" s="58"/>
      <c r="S88" s="58"/>
      <c r="U88" s="58"/>
      <c r="V88" s="58"/>
      <c r="W88" s="58"/>
      <c r="X88" s="58"/>
      <c r="Y88" s="58"/>
      <c r="AA88" s="58"/>
      <c r="AB88" s="58"/>
      <c r="AC88" s="58"/>
      <c r="AD88" s="58"/>
      <c r="AE88" s="58"/>
      <c r="AG88" s="58"/>
      <c r="AH88" s="58"/>
      <c r="AI88" s="58"/>
      <c r="AJ88" s="58"/>
      <c r="AK88" s="58"/>
    </row>
    <row r="89" spans="2:37" ht="13.5" thickBot="1">
      <c r="B89" s="121" t="s">
        <v>100</v>
      </c>
      <c r="C89" s="65">
        <v>-5.5</v>
      </c>
      <c r="D89" s="65">
        <v>-10.3</v>
      </c>
      <c r="E89" s="65">
        <v>9</v>
      </c>
      <c r="F89" s="65">
        <v>2</v>
      </c>
      <c r="G89" s="65">
        <v>-6</v>
      </c>
      <c r="H89" s="79"/>
      <c r="I89" s="65">
        <v>-68</v>
      </c>
      <c r="J89" s="65">
        <v>-17</v>
      </c>
      <c r="K89" s="65">
        <v>3</v>
      </c>
      <c r="L89" s="65">
        <v>-38</v>
      </c>
      <c r="M89" s="65">
        <v>-16</v>
      </c>
      <c r="N89" s="118"/>
      <c r="O89" s="65">
        <v>-65</v>
      </c>
      <c r="P89" s="65">
        <v>-43</v>
      </c>
      <c r="Q89" s="65">
        <v>-17</v>
      </c>
      <c r="R89" s="65">
        <v>11</v>
      </c>
      <c r="S89" s="65">
        <v>-16</v>
      </c>
      <c r="U89" s="65">
        <v>-20</v>
      </c>
      <c r="V89" s="65">
        <v>11.274722918498014</v>
      </c>
      <c r="W89" s="65">
        <v>-2</v>
      </c>
      <c r="X89" s="65">
        <v>-24</v>
      </c>
      <c r="Y89" s="65">
        <v>-6</v>
      </c>
      <c r="AA89" s="65">
        <v>-4</v>
      </c>
      <c r="AB89" s="65">
        <v>-20</v>
      </c>
      <c r="AC89" s="65">
        <v>13</v>
      </c>
      <c r="AD89" s="65">
        <v>-1</v>
      </c>
      <c r="AE89" s="65">
        <v>3</v>
      </c>
      <c r="AG89" s="65">
        <v>27</v>
      </c>
      <c r="AH89" s="65">
        <v>-7</v>
      </c>
      <c r="AI89" s="65">
        <v>18</v>
      </c>
      <c r="AJ89" s="65">
        <v>15</v>
      </c>
      <c r="AK89" s="65">
        <v>0</v>
      </c>
    </row>
    <row r="90" spans="2:37" ht="13.5" thickTop="1">
      <c r="B90" s="117"/>
      <c r="C90" s="58"/>
      <c r="D90" s="58"/>
      <c r="E90" s="58"/>
      <c r="F90" s="58"/>
      <c r="G90" s="58"/>
      <c r="H90" s="58"/>
      <c r="I90" s="58"/>
      <c r="J90" s="58"/>
      <c r="K90" s="58"/>
      <c r="L90" s="58"/>
      <c r="M90" s="58"/>
      <c r="O90" s="58"/>
      <c r="P90" s="58"/>
      <c r="Q90" s="58"/>
      <c r="R90" s="58"/>
      <c r="S90" s="58"/>
      <c r="U90" s="58"/>
      <c r="V90" s="58"/>
      <c r="W90" s="58"/>
      <c r="X90" s="58"/>
      <c r="Y90" s="58"/>
      <c r="AA90" s="58"/>
      <c r="AB90" s="58"/>
      <c r="AC90" s="58"/>
      <c r="AD90" s="58"/>
      <c r="AE90" s="58"/>
      <c r="AG90" s="58"/>
      <c r="AH90" s="58"/>
      <c r="AI90" s="58"/>
      <c r="AJ90" s="58"/>
      <c r="AK90" s="58"/>
    </row>
    <row r="91" spans="2:37" ht="12.75">
      <c r="B91" s="117" t="s">
        <v>70</v>
      </c>
      <c r="C91" s="58">
        <f>C89-C85</f>
        <v>12.2</v>
      </c>
      <c r="D91" s="58">
        <v>-6.1000000000000005</v>
      </c>
      <c r="E91" s="58">
        <v>13</v>
      </c>
      <c r="F91" s="58">
        <v>6</v>
      </c>
      <c r="G91" s="58">
        <v>-1</v>
      </c>
      <c r="H91" s="58"/>
      <c r="I91" s="58">
        <v>-48</v>
      </c>
      <c r="J91" s="58">
        <v>-12</v>
      </c>
      <c r="K91" s="58">
        <v>8</v>
      </c>
      <c r="L91" s="58">
        <v>-33</v>
      </c>
      <c r="M91" s="58">
        <v>-11</v>
      </c>
      <c r="O91" s="58">
        <v>-45</v>
      </c>
      <c r="P91" s="58">
        <v>-39</v>
      </c>
      <c r="Q91" s="58">
        <v>-12</v>
      </c>
      <c r="R91" s="58">
        <v>17</v>
      </c>
      <c r="S91" s="58">
        <v>-11</v>
      </c>
      <c r="U91" s="58">
        <v>-1</v>
      </c>
      <c r="V91" s="58">
        <v>16.85964843662301</v>
      </c>
      <c r="W91" s="58">
        <v>3</v>
      </c>
      <c r="X91" s="58">
        <v>-20</v>
      </c>
      <c r="Y91" s="58">
        <v>-2</v>
      </c>
      <c r="AA91" s="58">
        <v>10</v>
      </c>
      <c r="AB91" s="58">
        <v>-16</v>
      </c>
      <c r="AC91" s="58">
        <v>17</v>
      </c>
      <c r="AD91" s="58">
        <v>3</v>
      </c>
      <c r="AE91" s="58">
        <v>7</v>
      </c>
      <c r="AG91" s="58">
        <v>41</v>
      </c>
      <c r="AH91" s="58">
        <v>-2</v>
      </c>
      <c r="AI91" s="58">
        <v>21</v>
      </c>
      <c r="AJ91" s="58">
        <v>18</v>
      </c>
      <c r="AK91" s="58">
        <v>3</v>
      </c>
    </row>
  </sheetData>
  <sheetProtection/>
  <mergeCells count="24">
    <mergeCell ref="AG7:AK7"/>
    <mergeCell ref="AG25:AK25"/>
    <mergeCell ref="AG43:AK43"/>
    <mergeCell ref="AG61:AK61"/>
    <mergeCell ref="AG79:AK79"/>
    <mergeCell ref="AA79:AE79"/>
    <mergeCell ref="AA43:AE43"/>
    <mergeCell ref="AA25:AE25"/>
    <mergeCell ref="I79:M79"/>
    <mergeCell ref="I61:M61"/>
    <mergeCell ref="AA7:AE7"/>
    <mergeCell ref="U61:Y61"/>
    <mergeCell ref="U79:Y79"/>
    <mergeCell ref="O7:S7"/>
    <mergeCell ref="O79:S79"/>
    <mergeCell ref="O61:S61"/>
    <mergeCell ref="O25:S25"/>
    <mergeCell ref="O43:S43"/>
    <mergeCell ref="I43:M43"/>
    <mergeCell ref="I25:M25"/>
    <mergeCell ref="I7:M7"/>
    <mergeCell ref="U7:Y7"/>
    <mergeCell ref="U25:Y25"/>
    <mergeCell ref="U43:Y4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1"/>
</worksheet>
</file>

<file path=xl/worksheets/sheet9.xml><?xml version="1.0" encoding="utf-8"?>
<worksheet xmlns="http://schemas.openxmlformats.org/spreadsheetml/2006/main" xmlns:r="http://schemas.openxmlformats.org/officeDocument/2006/relationships">
  <sheetPr>
    <pageSetUpPr fitToPage="1"/>
  </sheetPr>
  <dimension ref="B2:AL77"/>
  <sheetViews>
    <sheetView zoomScale="80" zoomScaleNormal="80" zoomScaleSheetLayoutView="80" zoomScalePageLayoutView="0" workbookViewId="0" topLeftCell="A1">
      <pane xSplit="2" topLeftCell="C1" activePane="topRight" state="frozen"/>
      <selection pane="topLeft" activeCell="A1" sqref="A1"/>
      <selection pane="topRight" activeCell="C52" sqref="C52"/>
    </sheetView>
  </sheetViews>
  <sheetFormatPr defaultColWidth="9.140625" defaultRowHeight="12.75"/>
  <cols>
    <col min="1" max="1" width="1.28515625" style="49" customWidth="1"/>
    <col min="2" max="2" width="68.421875" style="49" bestFit="1" customWidth="1"/>
    <col min="3" max="8" width="11.421875" style="139" customWidth="1"/>
    <col min="9" max="12" width="11.421875" style="49" customWidth="1"/>
    <col min="13" max="13" width="11.421875" style="139" customWidth="1"/>
    <col min="14" max="17" width="11.421875" style="49" customWidth="1"/>
    <col min="18" max="18" width="11.421875" style="139" customWidth="1"/>
    <col min="19" max="22" width="11.421875" style="49" customWidth="1"/>
    <col min="23" max="23" width="11.421875" style="139" customWidth="1"/>
    <col min="24" max="32" width="11.421875" style="49" customWidth="1"/>
    <col min="33" max="16384" width="9.140625" style="49" customWidth="1"/>
  </cols>
  <sheetData>
    <row r="2" ht="26.25">
      <c r="B2" s="93" t="s">
        <v>261</v>
      </c>
    </row>
    <row r="4" spans="2:32" ht="12.75">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2:32" s="175" customFormat="1" ht="30" customHeight="1">
      <c r="B5" s="172" t="s">
        <v>276</v>
      </c>
      <c r="C5" s="173" t="s">
        <v>295</v>
      </c>
      <c r="D5" s="174" t="s">
        <v>296</v>
      </c>
      <c r="E5" s="174" t="s">
        <v>297</v>
      </c>
      <c r="F5" s="174" t="s">
        <v>298</v>
      </c>
      <c r="G5" s="174" t="s">
        <v>299</v>
      </c>
      <c r="H5" s="173" t="s">
        <v>63</v>
      </c>
      <c r="I5" s="174" t="s">
        <v>64</v>
      </c>
      <c r="J5" s="174" t="s">
        <v>65</v>
      </c>
      <c r="K5" s="174" t="s">
        <v>62</v>
      </c>
      <c r="L5" s="174" t="s">
        <v>60</v>
      </c>
      <c r="M5" s="173" t="s">
        <v>59</v>
      </c>
      <c r="N5" s="174" t="s">
        <v>58</v>
      </c>
      <c r="O5" s="174" t="s">
        <v>57</v>
      </c>
      <c r="P5" s="174" t="s">
        <v>55</v>
      </c>
      <c r="Q5" s="174" t="s">
        <v>56</v>
      </c>
      <c r="R5" s="173" t="s">
        <v>48</v>
      </c>
      <c r="S5" s="174" t="s">
        <v>45</v>
      </c>
      <c r="T5" s="174" t="s">
        <v>49</v>
      </c>
      <c r="U5" s="174" t="s">
        <v>50</v>
      </c>
      <c r="V5" s="174" t="s">
        <v>44</v>
      </c>
      <c r="W5" s="173" t="s">
        <v>51</v>
      </c>
      <c r="X5" s="174" t="s">
        <v>46</v>
      </c>
      <c r="Y5" s="174" t="s">
        <v>52</v>
      </c>
      <c r="Z5" s="174" t="s">
        <v>53</v>
      </c>
      <c r="AA5" s="174" t="s">
        <v>43</v>
      </c>
      <c r="AB5" s="173" t="s">
        <v>71</v>
      </c>
      <c r="AC5" s="174" t="s">
        <v>72</v>
      </c>
      <c r="AD5" s="174" t="s">
        <v>73</v>
      </c>
      <c r="AE5" s="174" t="s">
        <v>74</v>
      </c>
      <c r="AF5" s="174" t="s">
        <v>42</v>
      </c>
    </row>
    <row r="6" spans="2:38" ht="12.75">
      <c r="B6" s="127" t="s">
        <v>262</v>
      </c>
      <c r="C6" s="129">
        <v>2030.6</v>
      </c>
      <c r="D6" s="187">
        <v>507.6</v>
      </c>
      <c r="E6" s="130">
        <v>515.2</v>
      </c>
      <c r="F6" s="130">
        <v>506.79999999999995</v>
      </c>
      <c r="G6" s="130">
        <v>501</v>
      </c>
      <c r="H6" s="129">
        <v>1876</v>
      </c>
      <c r="I6" s="130">
        <v>440.4</v>
      </c>
      <c r="J6" s="130">
        <v>475.2</v>
      </c>
      <c r="K6" s="130">
        <v>481.9</v>
      </c>
      <c r="L6" s="130">
        <v>478.5</v>
      </c>
      <c r="M6" s="129">
        <v>1890.49</v>
      </c>
      <c r="N6" s="130">
        <v>483.1</v>
      </c>
      <c r="O6" s="130">
        <v>481.19</v>
      </c>
      <c r="P6" s="130">
        <v>483.5</v>
      </c>
      <c r="Q6" s="130">
        <v>442.7</v>
      </c>
      <c r="R6" s="129">
        <v>1607.5000000000002</v>
      </c>
      <c r="S6" s="130">
        <v>403.2</v>
      </c>
      <c r="T6" s="130">
        <v>396.5</v>
      </c>
      <c r="U6" s="130">
        <v>400.6</v>
      </c>
      <c r="V6" s="130">
        <v>407.2</v>
      </c>
      <c r="W6" s="129">
        <v>1616.4</v>
      </c>
      <c r="X6" s="130">
        <v>409.1</v>
      </c>
      <c r="Y6" s="130">
        <v>400.3</v>
      </c>
      <c r="Z6" s="130">
        <v>400.9</v>
      </c>
      <c r="AA6" s="130">
        <v>406.1</v>
      </c>
      <c r="AB6" s="130">
        <v>1605.292828212514</v>
      </c>
      <c r="AC6" s="130">
        <v>406.15</v>
      </c>
      <c r="AD6" s="130">
        <v>401.6428282125139</v>
      </c>
      <c r="AE6" s="130">
        <v>398.5</v>
      </c>
      <c r="AF6" s="130">
        <v>399</v>
      </c>
      <c r="AG6" s="131"/>
      <c r="AH6" s="131"/>
      <c r="AI6" s="131"/>
      <c r="AJ6" s="131"/>
      <c r="AK6" s="131"/>
      <c r="AL6" s="131"/>
    </row>
    <row r="7" spans="2:38" ht="12.75">
      <c r="B7" s="132" t="s">
        <v>263</v>
      </c>
      <c r="C7" s="133">
        <v>1457.7</v>
      </c>
      <c r="D7" s="189">
        <v>369.4</v>
      </c>
      <c r="E7" s="134">
        <v>358.9</v>
      </c>
      <c r="F7" s="134">
        <v>362.2</v>
      </c>
      <c r="G7" s="134">
        <v>367.2</v>
      </c>
      <c r="H7" s="133">
        <v>1457.4</v>
      </c>
      <c r="I7" s="134">
        <v>367.6</v>
      </c>
      <c r="J7" s="134">
        <v>361.4</v>
      </c>
      <c r="K7" s="134">
        <v>361.6</v>
      </c>
      <c r="L7" s="134">
        <v>366.8</v>
      </c>
      <c r="M7" s="133">
        <v>1550.49</v>
      </c>
      <c r="N7" s="134">
        <v>383.8</v>
      </c>
      <c r="O7" s="135">
        <v>386.80343724782176</v>
      </c>
      <c r="P7" s="135">
        <v>387.2059831174458</v>
      </c>
      <c r="Q7" s="134">
        <v>392.69223192391553</v>
      </c>
      <c r="R7" s="133">
        <v>1607.5000000000002</v>
      </c>
      <c r="S7" s="134">
        <v>403.2</v>
      </c>
      <c r="T7" s="134">
        <v>396.5</v>
      </c>
      <c r="U7" s="134">
        <v>400.6</v>
      </c>
      <c r="V7" s="134">
        <v>407.2</v>
      </c>
      <c r="W7" s="133">
        <v>1616.4</v>
      </c>
      <c r="X7" s="134">
        <v>409.1</v>
      </c>
      <c r="Y7" s="134">
        <v>400.3</v>
      </c>
      <c r="Z7" s="134">
        <v>400.9</v>
      </c>
      <c r="AA7" s="134">
        <v>406.1</v>
      </c>
      <c r="AB7" s="134">
        <v>1605.292828212514</v>
      </c>
      <c r="AC7" s="134">
        <v>406.15</v>
      </c>
      <c r="AD7" s="134">
        <v>401.6428282125139</v>
      </c>
      <c r="AE7" s="134">
        <v>398.5</v>
      </c>
      <c r="AF7" s="134">
        <v>399</v>
      </c>
      <c r="AG7" s="131"/>
      <c r="AH7" s="131"/>
      <c r="AI7" s="131"/>
      <c r="AJ7" s="131"/>
      <c r="AK7" s="131"/>
      <c r="AL7" s="131"/>
    </row>
    <row r="8" spans="2:38" ht="12.75">
      <c r="B8" s="132" t="s">
        <v>264</v>
      </c>
      <c r="C8" s="136">
        <v>572.8</v>
      </c>
      <c r="D8" s="189">
        <v>138.1</v>
      </c>
      <c r="E8" s="134">
        <v>156.3</v>
      </c>
      <c r="F8" s="134">
        <v>144.6</v>
      </c>
      <c r="G8" s="134">
        <v>133.8</v>
      </c>
      <c r="H8" s="136">
        <v>418.6</v>
      </c>
      <c r="I8" s="134">
        <v>72.8</v>
      </c>
      <c r="J8" s="134">
        <v>113.8</v>
      </c>
      <c r="K8" s="134">
        <v>120.30000000000001</v>
      </c>
      <c r="L8" s="134">
        <v>111.69999999999999</v>
      </c>
      <c r="M8" s="136">
        <v>340</v>
      </c>
      <c r="N8" s="134">
        <v>99.30000000000001</v>
      </c>
      <c r="O8" s="134">
        <v>94.38656275217824</v>
      </c>
      <c r="P8" s="134">
        <v>96.29401688255422</v>
      </c>
      <c r="Q8" s="134">
        <v>50.00776807608446</v>
      </c>
      <c r="R8" s="136">
        <v>0</v>
      </c>
      <c r="S8" s="134">
        <v>0</v>
      </c>
      <c r="T8" s="134">
        <v>0</v>
      </c>
      <c r="U8" s="134">
        <v>0</v>
      </c>
      <c r="V8" s="134">
        <v>0</v>
      </c>
      <c r="W8" s="136">
        <v>0</v>
      </c>
      <c r="X8" s="134">
        <v>0</v>
      </c>
      <c r="Y8" s="134">
        <v>0</v>
      </c>
      <c r="Z8" s="134">
        <v>0</v>
      </c>
      <c r="AA8" s="134">
        <v>0</v>
      </c>
      <c r="AB8" s="134">
        <v>0</v>
      </c>
      <c r="AC8" s="134">
        <v>0</v>
      </c>
      <c r="AD8" s="134">
        <v>0</v>
      </c>
      <c r="AE8" s="134">
        <v>0</v>
      </c>
      <c r="AF8" s="134">
        <v>0</v>
      </c>
      <c r="AG8" s="131"/>
      <c r="AH8" s="131"/>
      <c r="AI8" s="131"/>
      <c r="AJ8" s="131"/>
      <c r="AK8" s="131"/>
      <c r="AL8" s="131"/>
    </row>
    <row r="9" spans="2:38" ht="12.75">
      <c r="B9" s="127" t="s">
        <v>265</v>
      </c>
      <c r="C9" s="129">
        <v>2598.8</v>
      </c>
      <c r="D9" s="187">
        <v>690.5</v>
      </c>
      <c r="E9" s="130">
        <v>621.9000000000001</v>
      </c>
      <c r="F9" s="130">
        <v>602.3</v>
      </c>
      <c r="G9" s="130">
        <v>684.1</v>
      </c>
      <c r="H9" s="129">
        <v>2627.2</v>
      </c>
      <c r="I9" s="130">
        <v>691.5</v>
      </c>
      <c r="J9" s="130">
        <v>581.6</v>
      </c>
      <c r="K9" s="130">
        <v>650.4</v>
      </c>
      <c r="L9" s="130">
        <v>703.7</v>
      </c>
      <c r="M9" s="129">
        <v>2691.8</v>
      </c>
      <c r="N9" s="130">
        <v>736.8</v>
      </c>
      <c r="O9" s="130">
        <v>618.6</v>
      </c>
      <c r="P9" s="130">
        <v>603.9</v>
      </c>
      <c r="Q9" s="130">
        <v>732.5</v>
      </c>
      <c r="R9" s="129">
        <v>2709.7</v>
      </c>
      <c r="S9" s="130">
        <v>706.2</v>
      </c>
      <c r="T9" s="130">
        <v>647.9</v>
      </c>
      <c r="U9" s="130">
        <v>625.1</v>
      </c>
      <c r="V9" s="130">
        <v>730.5</v>
      </c>
      <c r="W9" s="129">
        <v>2713.1</v>
      </c>
      <c r="X9" s="130">
        <v>725.4</v>
      </c>
      <c r="Y9" s="130">
        <v>668.7</v>
      </c>
      <c r="Z9" s="130">
        <v>594.6</v>
      </c>
      <c r="AA9" s="130">
        <v>724.4</v>
      </c>
      <c r="AB9" s="130">
        <v>2615.146190845445</v>
      </c>
      <c r="AC9" s="130">
        <v>743.57</v>
      </c>
      <c r="AD9" s="130">
        <v>565.1761908454447</v>
      </c>
      <c r="AE9" s="130">
        <v>567</v>
      </c>
      <c r="AF9" s="130">
        <v>739.4</v>
      </c>
      <c r="AG9" s="131"/>
      <c r="AH9" s="131"/>
      <c r="AI9" s="131"/>
      <c r="AJ9" s="131"/>
      <c r="AK9" s="131"/>
      <c r="AL9" s="131"/>
    </row>
    <row r="10" spans="2:38" ht="12.75">
      <c r="B10" s="132" t="s">
        <v>263</v>
      </c>
      <c r="C10" s="136">
        <v>2547.2</v>
      </c>
      <c r="D10" s="189">
        <v>677.4</v>
      </c>
      <c r="E10" s="134">
        <v>610.2</v>
      </c>
      <c r="F10" s="134">
        <v>588.9</v>
      </c>
      <c r="G10" s="134">
        <v>670.7</v>
      </c>
      <c r="H10" s="136">
        <v>2569.2</v>
      </c>
      <c r="I10" s="134">
        <v>677.2</v>
      </c>
      <c r="J10" s="134">
        <v>566.9</v>
      </c>
      <c r="K10" s="134">
        <v>635.9</v>
      </c>
      <c r="L10" s="134">
        <v>689.5</v>
      </c>
      <c r="M10" s="136">
        <v>2666.9</v>
      </c>
      <c r="N10" s="134">
        <v>721.8</v>
      </c>
      <c r="O10" s="134">
        <v>608.7</v>
      </c>
      <c r="P10" s="134">
        <v>603.9</v>
      </c>
      <c r="Q10" s="134">
        <v>732.5</v>
      </c>
      <c r="R10" s="136">
        <v>2709.7</v>
      </c>
      <c r="S10" s="134">
        <v>706.2</v>
      </c>
      <c r="T10" s="134">
        <v>647.9</v>
      </c>
      <c r="U10" s="134">
        <v>625.1</v>
      </c>
      <c r="V10" s="134">
        <v>730.5</v>
      </c>
      <c r="W10" s="136">
        <v>2713.1</v>
      </c>
      <c r="X10" s="134">
        <v>725.4</v>
      </c>
      <c r="Y10" s="134">
        <v>668.7</v>
      </c>
      <c r="Z10" s="134">
        <v>594.6</v>
      </c>
      <c r="AA10" s="134">
        <v>724.4</v>
      </c>
      <c r="AB10" s="134">
        <v>2615.146190845445</v>
      </c>
      <c r="AC10" s="134">
        <v>743.57</v>
      </c>
      <c r="AD10" s="134">
        <v>565.1761908454447</v>
      </c>
      <c r="AE10" s="134">
        <v>567</v>
      </c>
      <c r="AF10" s="134">
        <v>739.4</v>
      </c>
      <c r="AG10" s="131"/>
      <c r="AH10" s="131"/>
      <c r="AI10" s="131"/>
      <c r="AJ10" s="131"/>
      <c r="AK10" s="131"/>
      <c r="AL10" s="131"/>
    </row>
    <row r="11" spans="2:38" ht="12.75">
      <c r="B11" s="132" t="s">
        <v>266</v>
      </c>
      <c r="C11" s="136">
        <v>51.5</v>
      </c>
      <c r="D11" s="189">
        <v>13</v>
      </c>
      <c r="E11" s="134">
        <v>11.7</v>
      </c>
      <c r="F11" s="134">
        <v>13.4</v>
      </c>
      <c r="G11" s="134">
        <v>13.4</v>
      </c>
      <c r="H11" s="136">
        <v>58</v>
      </c>
      <c r="I11" s="134">
        <v>14.3</v>
      </c>
      <c r="J11" s="134">
        <v>14.7</v>
      </c>
      <c r="K11" s="134">
        <v>14.5</v>
      </c>
      <c r="L11" s="134">
        <v>14.2</v>
      </c>
      <c r="M11" s="136">
        <v>24.9</v>
      </c>
      <c r="N11" s="134">
        <v>15</v>
      </c>
      <c r="O11" s="134">
        <v>9.9</v>
      </c>
      <c r="P11" s="134">
        <v>0</v>
      </c>
      <c r="Q11" s="134">
        <v>0</v>
      </c>
      <c r="R11" s="136">
        <v>0</v>
      </c>
      <c r="S11" s="134">
        <v>0</v>
      </c>
      <c r="T11" s="134">
        <v>0</v>
      </c>
      <c r="U11" s="134">
        <v>0</v>
      </c>
      <c r="V11" s="134">
        <v>0</v>
      </c>
      <c r="W11" s="136">
        <v>0</v>
      </c>
      <c r="X11" s="134">
        <v>0</v>
      </c>
      <c r="Y11" s="134">
        <v>0</v>
      </c>
      <c r="Z11" s="134">
        <v>0</v>
      </c>
      <c r="AA11" s="134">
        <v>0</v>
      </c>
      <c r="AB11" s="134">
        <v>0</v>
      </c>
      <c r="AC11" s="134">
        <v>0</v>
      </c>
      <c r="AD11" s="134">
        <v>0</v>
      </c>
      <c r="AE11" s="134">
        <v>0</v>
      </c>
      <c r="AF11" s="134">
        <v>0</v>
      </c>
      <c r="AG11" s="131"/>
      <c r="AH11" s="131"/>
      <c r="AI11" s="131"/>
      <c r="AJ11" s="131"/>
      <c r="AK11" s="131"/>
      <c r="AL11" s="131"/>
    </row>
    <row r="12" spans="2:32" ht="12.75">
      <c r="B12" s="137" t="s">
        <v>267</v>
      </c>
      <c r="C12" s="129">
        <v>4629.4</v>
      </c>
      <c r="D12" s="186">
        <v>1198.1</v>
      </c>
      <c r="E12" s="138">
        <v>1137.1000000000001</v>
      </c>
      <c r="F12" s="138">
        <v>1109.1</v>
      </c>
      <c r="G12" s="138">
        <v>1185.1</v>
      </c>
      <c r="H12" s="129">
        <v>4503.1</v>
      </c>
      <c r="I12" s="138">
        <v>1131.8</v>
      </c>
      <c r="J12" s="138">
        <v>1056.8</v>
      </c>
      <c r="K12" s="138">
        <v>1132.3</v>
      </c>
      <c r="L12" s="138">
        <v>1182.2</v>
      </c>
      <c r="M12" s="129">
        <v>4582.29</v>
      </c>
      <c r="N12" s="138">
        <v>1219.9</v>
      </c>
      <c r="O12" s="138">
        <v>1099.79</v>
      </c>
      <c r="P12" s="138">
        <v>1087.4</v>
      </c>
      <c r="Q12" s="138">
        <v>1175.2</v>
      </c>
      <c r="R12" s="129">
        <v>4317.2</v>
      </c>
      <c r="S12" s="138">
        <v>1109.4</v>
      </c>
      <c r="T12" s="138">
        <v>1044.4</v>
      </c>
      <c r="U12" s="138">
        <v>1025.7</v>
      </c>
      <c r="V12" s="138">
        <v>1137.7</v>
      </c>
      <c r="W12" s="129">
        <v>4329.5</v>
      </c>
      <c r="X12" s="138">
        <v>1134.5</v>
      </c>
      <c r="Y12" s="138">
        <v>1069</v>
      </c>
      <c r="Z12" s="138">
        <v>995.5</v>
      </c>
      <c r="AA12" s="138">
        <v>1130.5</v>
      </c>
      <c r="AB12" s="138">
        <v>4220.439019057959</v>
      </c>
      <c r="AC12" s="138">
        <v>1149.72</v>
      </c>
      <c r="AD12" s="138">
        <v>966.8190190579586</v>
      </c>
      <c r="AE12" s="138">
        <v>965.5</v>
      </c>
      <c r="AF12" s="138">
        <v>1138.4</v>
      </c>
    </row>
    <row r="13" spans="13:23" ht="12.75">
      <c r="M13" s="49"/>
      <c r="R13" s="49"/>
      <c r="W13" s="49"/>
    </row>
    <row r="14" spans="2:32" ht="12.75">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row>
    <row r="15" spans="2:32" s="175" customFormat="1" ht="30" customHeight="1">
      <c r="B15" s="172" t="s">
        <v>277</v>
      </c>
      <c r="C15" s="173" t="s">
        <v>295</v>
      </c>
      <c r="D15" s="174" t="s">
        <v>296</v>
      </c>
      <c r="E15" s="174" t="s">
        <v>297</v>
      </c>
      <c r="F15" s="174" t="s">
        <v>298</v>
      </c>
      <c r="G15" s="174" t="s">
        <v>299</v>
      </c>
      <c r="H15" s="173" t="s">
        <v>63</v>
      </c>
      <c r="I15" s="174" t="s">
        <v>64</v>
      </c>
      <c r="J15" s="174" t="s">
        <v>65</v>
      </c>
      <c r="K15" s="174" t="s">
        <v>62</v>
      </c>
      <c r="L15" s="174" t="s">
        <v>60</v>
      </c>
      <c r="M15" s="173" t="s">
        <v>59</v>
      </c>
      <c r="N15" s="174" t="s">
        <v>58</v>
      </c>
      <c r="O15" s="174" t="s">
        <v>57</v>
      </c>
      <c r="P15" s="174" t="s">
        <v>55</v>
      </c>
      <c r="Q15" s="174" t="s">
        <v>56</v>
      </c>
      <c r="R15" s="173" t="s">
        <v>48</v>
      </c>
      <c r="S15" s="174" t="s">
        <v>45</v>
      </c>
      <c r="T15" s="174" t="s">
        <v>49</v>
      </c>
      <c r="U15" s="174" t="s">
        <v>50</v>
      </c>
      <c r="V15" s="174" t="s">
        <v>44</v>
      </c>
      <c r="W15" s="173" t="s">
        <v>51</v>
      </c>
      <c r="X15" s="174" t="s">
        <v>46</v>
      </c>
      <c r="Y15" s="174" t="s">
        <v>52</v>
      </c>
      <c r="Z15" s="174" t="s">
        <v>53</v>
      </c>
      <c r="AA15" s="174" t="s">
        <v>43</v>
      </c>
      <c r="AB15" s="173" t="s">
        <v>71</v>
      </c>
      <c r="AC15" s="174" t="s">
        <v>72</v>
      </c>
      <c r="AD15" s="174" t="s">
        <v>73</v>
      </c>
      <c r="AE15" s="174" t="s">
        <v>74</v>
      </c>
      <c r="AF15" s="174" t="s">
        <v>42</v>
      </c>
    </row>
    <row r="16" spans="2:36" ht="12.75">
      <c r="B16" s="127" t="s">
        <v>262</v>
      </c>
      <c r="C16" s="129">
        <v>21665.4</v>
      </c>
      <c r="D16" s="187">
        <v>6150.9</v>
      </c>
      <c r="E16" s="130">
        <v>3673.5</v>
      </c>
      <c r="F16" s="130">
        <v>4520.9</v>
      </c>
      <c r="G16" s="130">
        <v>7320.1</v>
      </c>
      <c r="H16" s="129">
        <v>17357.6996092877</v>
      </c>
      <c r="I16" s="130">
        <v>6469.6</v>
      </c>
      <c r="J16" s="130">
        <v>3284.311296985079</v>
      </c>
      <c r="K16" s="130">
        <v>3078.1956929935404</v>
      </c>
      <c r="L16" s="130">
        <v>4525.592619309091</v>
      </c>
      <c r="M16" s="129">
        <v>15005.619383602188</v>
      </c>
      <c r="N16" s="130">
        <v>4132</v>
      </c>
      <c r="O16" s="130">
        <v>2731.41938360219</v>
      </c>
      <c r="P16" s="130">
        <v>2964.5</v>
      </c>
      <c r="Q16" s="130">
        <v>5177.7</v>
      </c>
      <c r="R16" s="129">
        <v>13756.397486999998</v>
      </c>
      <c r="S16" s="130">
        <v>4070.1</v>
      </c>
      <c r="T16" s="130">
        <v>2315.2</v>
      </c>
      <c r="U16" s="130">
        <v>2698.1973209999996</v>
      </c>
      <c r="V16" s="130">
        <v>4672.900166</v>
      </c>
      <c r="W16" s="129">
        <v>13166.8</v>
      </c>
      <c r="X16" s="130">
        <v>3871.4</v>
      </c>
      <c r="Y16" s="130">
        <v>2320.7</v>
      </c>
      <c r="Z16" s="130">
        <v>2588.5</v>
      </c>
      <c r="AA16" s="130">
        <v>4386.2</v>
      </c>
      <c r="AB16" s="130">
        <v>13275.647415171978</v>
      </c>
      <c r="AC16" s="130">
        <v>4050.36</v>
      </c>
      <c r="AD16" s="130">
        <v>2207.5174151719766</v>
      </c>
      <c r="AE16" s="130">
        <v>2503.67</v>
      </c>
      <c r="AF16" s="130">
        <v>4514.1</v>
      </c>
      <c r="AG16" s="131"/>
      <c r="AH16" s="131"/>
      <c r="AI16" s="131"/>
      <c r="AJ16" s="131"/>
    </row>
    <row r="17" spans="2:38" ht="12.75">
      <c r="B17" s="132" t="s">
        <v>268</v>
      </c>
      <c r="C17" s="142">
        <v>2271</v>
      </c>
      <c r="D17" s="188">
        <v>607.8</v>
      </c>
      <c r="E17" s="134">
        <v>639.3</v>
      </c>
      <c r="F17" s="134">
        <v>501.5</v>
      </c>
      <c r="G17" s="134">
        <v>522.4</v>
      </c>
      <c r="H17" s="142">
        <v>1759.5117999999998</v>
      </c>
      <c r="I17" s="134">
        <v>488.073910292288</v>
      </c>
      <c r="J17" s="134">
        <v>362.69867140508063</v>
      </c>
      <c r="K17" s="134">
        <v>444.07155099354065</v>
      </c>
      <c r="L17" s="134">
        <v>464.6676673090907</v>
      </c>
      <c r="M17" s="142">
        <v>1382.8220000000001</v>
      </c>
      <c r="N17" s="134">
        <v>356</v>
      </c>
      <c r="O17" s="135">
        <v>306.1939999999999</v>
      </c>
      <c r="P17" s="135">
        <v>271.4120000000001</v>
      </c>
      <c r="Q17" s="134">
        <v>449.216</v>
      </c>
      <c r="R17" s="142">
        <v>323.68673</v>
      </c>
      <c r="S17" s="134">
        <v>210.98579000000007</v>
      </c>
      <c r="T17" s="134">
        <v>39.74300000000001</v>
      </c>
      <c r="U17" s="134">
        <v>24.05794</v>
      </c>
      <c r="V17" s="134">
        <v>48.9</v>
      </c>
      <c r="W17" s="142">
        <v>0</v>
      </c>
      <c r="X17" s="134">
        <v>0</v>
      </c>
      <c r="Y17" s="134">
        <v>0</v>
      </c>
      <c r="Z17" s="134">
        <v>0</v>
      </c>
      <c r="AA17" s="134">
        <v>0</v>
      </c>
      <c r="AB17" s="134">
        <v>0</v>
      </c>
      <c r="AC17" s="134">
        <v>0</v>
      </c>
      <c r="AD17" s="134">
        <v>0</v>
      </c>
      <c r="AE17" s="134">
        <v>0</v>
      </c>
      <c r="AF17" s="134">
        <v>0</v>
      </c>
      <c r="AG17" s="131"/>
      <c r="AH17" s="131"/>
      <c r="AI17" s="131"/>
      <c r="AJ17" s="131"/>
      <c r="AK17" s="131"/>
      <c r="AL17" s="131"/>
    </row>
    <row r="18" spans="2:36" ht="12.75">
      <c r="B18" s="127" t="s">
        <v>265</v>
      </c>
      <c r="C18" s="129">
        <v>1334.9</v>
      </c>
      <c r="D18" s="187">
        <v>389.7</v>
      </c>
      <c r="E18" s="130">
        <v>262.2</v>
      </c>
      <c r="F18" s="130">
        <v>282</v>
      </c>
      <c r="G18" s="130">
        <v>401</v>
      </c>
      <c r="H18" s="129">
        <v>1251.7417843509113</v>
      </c>
      <c r="I18" s="130">
        <v>334.4</v>
      </c>
      <c r="J18" s="130">
        <v>271.5841276587919</v>
      </c>
      <c r="K18" s="130">
        <v>271.1980411861507</v>
      </c>
      <c r="L18" s="130">
        <v>374.55961550596874</v>
      </c>
      <c r="M18" s="129">
        <v>1202.4476870957212</v>
      </c>
      <c r="N18" s="130">
        <v>350.57564343850925</v>
      </c>
      <c r="O18" s="130">
        <v>220.072043657212</v>
      </c>
      <c r="P18" s="130">
        <v>245.3</v>
      </c>
      <c r="Q18" s="130">
        <v>386.5</v>
      </c>
      <c r="R18" s="129">
        <v>1156.1197759765416</v>
      </c>
      <c r="S18" s="130">
        <v>335.5</v>
      </c>
      <c r="T18" s="130">
        <v>215.9</v>
      </c>
      <c r="U18" s="130">
        <v>232.66412984792794</v>
      </c>
      <c r="V18" s="130">
        <v>372.0556461286137</v>
      </c>
      <c r="W18" s="129">
        <v>1110.6</v>
      </c>
      <c r="X18" s="130">
        <v>326.1</v>
      </c>
      <c r="Y18" s="130">
        <v>210.5</v>
      </c>
      <c r="Z18" s="130">
        <v>206.9</v>
      </c>
      <c r="AA18" s="130">
        <v>367.1</v>
      </c>
      <c r="AB18" s="130">
        <v>1141.1655577665272</v>
      </c>
      <c r="AC18" s="130">
        <v>346.77</v>
      </c>
      <c r="AD18" s="130">
        <v>190.04555776652722</v>
      </c>
      <c r="AE18" s="130">
        <v>228.65</v>
      </c>
      <c r="AF18" s="130">
        <v>375.7</v>
      </c>
      <c r="AG18" s="131"/>
      <c r="AH18" s="131"/>
      <c r="AI18" s="131"/>
      <c r="AJ18" s="131"/>
    </row>
    <row r="19" spans="2:32" ht="12.75">
      <c r="B19" s="137" t="s">
        <v>267</v>
      </c>
      <c r="C19" s="129">
        <v>23000.3</v>
      </c>
      <c r="D19" s="187">
        <v>6540.599999999999</v>
      </c>
      <c r="E19" s="138">
        <v>3935.7</v>
      </c>
      <c r="F19" s="138">
        <v>4802.9</v>
      </c>
      <c r="G19" s="138">
        <v>7721.1</v>
      </c>
      <c r="H19" s="129">
        <v>18609.44139363862</v>
      </c>
      <c r="I19" s="138">
        <v>6804</v>
      </c>
      <c r="J19" s="138">
        <v>3555.8954246438707</v>
      </c>
      <c r="K19" s="138">
        <v>3349.393734179691</v>
      </c>
      <c r="L19" s="138">
        <v>4900.152234815059</v>
      </c>
      <c r="M19" s="129">
        <v>16208.067070697909</v>
      </c>
      <c r="N19" s="138">
        <v>4482.575643438509</v>
      </c>
      <c r="O19" s="138">
        <v>2951.491427259402</v>
      </c>
      <c r="P19" s="138">
        <v>3209.8</v>
      </c>
      <c r="Q19" s="138">
        <v>5564.2</v>
      </c>
      <c r="R19" s="129">
        <v>14912.51726297654</v>
      </c>
      <c r="S19" s="138">
        <v>4405.6</v>
      </c>
      <c r="T19" s="138">
        <v>2531.1</v>
      </c>
      <c r="U19" s="138">
        <v>2930.8614508479277</v>
      </c>
      <c r="V19" s="138">
        <v>5044.955812128614</v>
      </c>
      <c r="W19" s="129">
        <v>14277.4</v>
      </c>
      <c r="X19" s="138">
        <v>4197.5</v>
      </c>
      <c r="Y19" s="138">
        <v>2531.2</v>
      </c>
      <c r="Z19" s="138">
        <v>2795.4</v>
      </c>
      <c r="AA19" s="138">
        <v>4753.3</v>
      </c>
      <c r="AB19" s="143">
        <v>14416.812972938505</v>
      </c>
      <c r="AC19" s="143">
        <v>4397.13</v>
      </c>
      <c r="AD19" s="143">
        <v>2397.5629729385037</v>
      </c>
      <c r="AE19" s="143">
        <v>2732.32</v>
      </c>
      <c r="AF19" s="143">
        <v>4889.8</v>
      </c>
    </row>
    <row r="20" spans="2:30" ht="12.75">
      <c r="B20" s="144"/>
      <c r="C20" s="145"/>
      <c r="D20" s="145"/>
      <c r="E20" s="145"/>
      <c r="F20" s="145"/>
      <c r="G20" s="145"/>
      <c r="H20" s="145"/>
      <c r="I20" s="138"/>
      <c r="J20" s="138"/>
      <c r="K20" s="138"/>
      <c r="L20" s="138"/>
      <c r="M20" s="145"/>
      <c r="N20" s="138"/>
      <c r="O20" s="138"/>
      <c r="P20" s="138"/>
      <c r="Q20" s="138"/>
      <c r="R20" s="145"/>
      <c r="S20" s="138"/>
      <c r="T20" s="138"/>
      <c r="U20" s="138"/>
      <c r="V20" s="138"/>
      <c r="W20" s="145"/>
      <c r="X20" s="138"/>
      <c r="Y20" s="138"/>
      <c r="Z20" s="138"/>
      <c r="AA20" s="138"/>
      <c r="AC20" s="146"/>
      <c r="AD20" s="131"/>
    </row>
    <row r="21" spans="2:32" ht="12.75">
      <c r="B21" s="100"/>
      <c r="C21" s="100"/>
      <c r="D21" s="100"/>
      <c r="E21" s="100"/>
      <c r="F21" s="100"/>
      <c r="G21" s="100"/>
      <c r="H21" s="100"/>
      <c r="I21" s="100"/>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2:32" s="175" customFormat="1" ht="30" customHeight="1">
      <c r="B22" s="172" t="s">
        <v>278</v>
      </c>
      <c r="C22" s="173" t="s">
        <v>295</v>
      </c>
      <c r="D22" s="174" t="s">
        <v>296</v>
      </c>
      <c r="E22" s="174" t="s">
        <v>297</v>
      </c>
      <c r="F22" s="174" t="s">
        <v>298</v>
      </c>
      <c r="G22" s="174" t="s">
        <v>299</v>
      </c>
      <c r="H22" s="173" t="s">
        <v>63</v>
      </c>
      <c r="I22" s="174" t="s">
        <v>64</v>
      </c>
      <c r="J22" s="174" t="s">
        <v>65</v>
      </c>
      <c r="K22" s="174" t="s">
        <v>62</v>
      </c>
      <c r="L22" s="174" t="s">
        <v>60</v>
      </c>
      <c r="M22" s="173" t="s">
        <v>59</v>
      </c>
      <c r="N22" s="174" t="s">
        <v>58</v>
      </c>
      <c r="O22" s="174" t="s">
        <v>57</v>
      </c>
      <c r="P22" s="174" t="s">
        <v>55</v>
      </c>
      <c r="Q22" s="174" t="s">
        <v>56</v>
      </c>
      <c r="R22" s="173" t="s">
        <v>48</v>
      </c>
      <c r="S22" s="174" t="s">
        <v>45</v>
      </c>
      <c r="T22" s="174" t="s">
        <v>49</v>
      </c>
      <c r="U22" s="174" t="s">
        <v>50</v>
      </c>
      <c r="V22" s="174" t="s">
        <v>44</v>
      </c>
      <c r="W22" s="173" t="s">
        <v>51</v>
      </c>
      <c r="X22" s="174" t="s">
        <v>46</v>
      </c>
      <c r="Y22" s="174" t="s">
        <v>52</v>
      </c>
      <c r="Z22" s="174" t="s">
        <v>53</v>
      </c>
      <c r="AA22" s="174" t="s">
        <v>43</v>
      </c>
      <c r="AB22" s="173" t="s">
        <v>71</v>
      </c>
      <c r="AC22" s="174" t="s">
        <v>72</v>
      </c>
      <c r="AD22" s="174" t="s">
        <v>73</v>
      </c>
      <c r="AE22" s="174" t="s">
        <v>74</v>
      </c>
      <c r="AF22" s="174" t="s">
        <v>42</v>
      </c>
    </row>
    <row r="23" spans="2:36" ht="12.75">
      <c r="B23" s="127" t="s">
        <v>269</v>
      </c>
      <c r="C23" s="129">
        <v>713.516956161137</v>
      </c>
      <c r="D23" s="187">
        <v>187.7</v>
      </c>
      <c r="E23" s="130">
        <v>164.9640174990886</v>
      </c>
      <c r="F23" s="130">
        <v>162</v>
      </c>
      <c r="G23" s="130">
        <v>198.7530196864747</v>
      </c>
      <c r="H23" s="129">
        <v>744.4</v>
      </c>
      <c r="I23" s="130">
        <v>192</v>
      </c>
      <c r="J23" s="130">
        <v>162.7953243636536</v>
      </c>
      <c r="K23" s="130">
        <v>165.95668248984924</v>
      </c>
      <c r="L23" s="130">
        <v>223.69201403648452</v>
      </c>
      <c r="M23" s="129">
        <v>723.8</v>
      </c>
      <c r="N23" s="130">
        <v>200.7</v>
      </c>
      <c r="O23" s="130">
        <v>154.2</v>
      </c>
      <c r="P23" s="130">
        <v>153</v>
      </c>
      <c r="Q23" s="130">
        <v>215.9</v>
      </c>
      <c r="R23" s="129">
        <v>723.4</v>
      </c>
      <c r="S23" s="130">
        <v>201.3</v>
      </c>
      <c r="T23" s="130">
        <v>156.7</v>
      </c>
      <c r="U23" s="130">
        <v>154.8</v>
      </c>
      <c r="V23" s="130">
        <v>210.6</v>
      </c>
      <c r="W23" s="129">
        <v>681.9</v>
      </c>
      <c r="X23" s="130">
        <v>200</v>
      </c>
      <c r="Y23" s="130">
        <v>149.7</v>
      </c>
      <c r="Z23" s="130">
        <v>132.2</v>
      </c>
      <c r="AA23" s="130">
        <v>200</v>
      </c>
      <c r="AB23" s="141">
        <v>681.782875180997</v>
      </c>
      <c r="AC23" s="141">
        <v>203.74636597409636</v>
      </c>
      <c r="AD23" s="141">
        <v>129.66193028365075</v>
      </c>
      <c r="AE23" s="141">
        <v>147.37457892325</v>
      </c>
      <c r="AF23" s="141">
        <v>201</v>
      </c>
      <c r="AG23" s="131"/>
      <c r="AH23" s="131"/>
      <c r="AI23" s="131"/>
      <c r="AJ23" s="131"/>
    </row>
    <row r="24" spans="2:36" ht="12.75">
      <c r="B24" s="127" t="s">
        <v>270</v>
      </c>
      <c r="C24" s="129">
        <v>50.599999999999994</v>
      </c>
      <c r="D24" s="187">
        <v>12.8</v>
      </c>
      <c r="E24" s="130">
        <v>11.5</v>
      </c>
      <c r="F24" s="130">
        <v>13.1</v>
      </c>
      <c r="G24" s="130">
        <v>13.2</v>
      </c>
      <c r="H24" s="129">
        <v>55.9</v>
      </c>
      <c r="I24" s="130">
        <v>12.8</v>
      </c>
      <c r="J24" s="130">
        <v>14.4</v>
      </c>
      <c r="K24" s="130">
        <v>14.5</v>
      </c>
      <c r="L24" s="130">
        <v>14.2</v>
      </c>
      <c r="M24" s="129">
        <v>24.9</v>
      </c>
      <c r="N24" s="130">
        <v>15</v>
      </c>
      <c r="O24" s="130">
        <v>9.9</v>
      </c>
      <c r="P24" s="130"/>
      <c r="Q24" s="130"/>
      <c r="R24" s="129"/>
      <c r="S24" s="130"/>
      <c r="T24" s="130"/>
      <c r="U24" s="130"/>
      <c r="V24" s="130"/>
      <c r="W24" s="129"/>
      <c r="X24" s="130"/>
      <c r="Y24" s="130"/>
      <c r="Z24" s="130"/>
      <c r="AA24" s="130"/>
      <c r="AC24" s="146"/>
      <c r="AD24" s="131"/>
      <c r="AE24" s="131"/>
      <c r="AF24" s="131">
        <v>0</v>
      </c>
      <c r="AG24" s="131"/>
      <c r="AH24" s="131"/>
      <c r="AI24" s="131"/>
      <c r="AJ24" s="131"/>
    </row>
    <row r="25" spans="2:30" ht="12.75">
      <c r="B25" s="127"/>
      <c r="C25" s="147"/>
      <c r="D25" s="147"/>
      <c r="E25" s="147"/>
      <c r="F25" s="147"/>
      <c r="G25" s="147"/>
      <c r="H25" s="147"/>
      <c r="I25" s="148"/>
      <c r="J25" s="148"/>
      <c r="K25" s="148"/>
      <c r="L25" s="148"/>
      <c r="M25" s="147"/>
      <c r="N25" s="148"/>
      <c r="O25" s="148"/>
      <c r="P25" s="148"/>
      <c r="Q25" s="148"/>
      <c r="R25" s="147"/>
      <c r="S25" s="148"/>
      <c r="T25" s="148"/>
      <c r="U25" s="148"/>
      <c r="V25" s="148"/>
      <c r="W25" s="147"/>
      <c r="X25" s="148"/>
      <c r="Y25" s="148"/>
      <c r="Z25" s="148"/>
      <c r="AA25" s="148"/>
      <c r="AC25" s="146"/>
      <c r="AD25" s="131"/>
    </row>
    <row r="26" spans="2:32" ht="12.75">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row>
    <row r="27" spans="2:32" s="175" customFormat="1" ht="30" customHeight="1">
      <c r="B27" s="172" t="s">
        <v>279</v>
      </c>
      <c r="C27" s="173" t="s">
        <v>295</v>
      </c>
      <c r="D27" s="174" t="s">
        <v>296</v>
      </c>
      <c r="E27" s="174" t="s">
        <v>297</v>
      </c>
      <c r="F27" s="174" t="s">
        <v>298</v>
      </c>
      <c r="G27" s="174" t="s">
        <v>299</v>
      </c>
      <c r="H27" s="173" t="s">
        <v>63</v>
      </c>
      <c r="I27" s="174" t="s">
        <v>64</v>
      </c>
      <c r="J27" s="174" t="s">
        <v>65</v>
      </c>
      <c r="K27" s="174" t="s">
        <v>62</v>
      </c>
      <c r="L27" s="174" t="s">
        <v>60</v>
      </c>
      <c r="M27" s="173" t="s">
        <v>59</v>
      </c>
      <c r="N27" s="174" t="s">
        <v>58</v>
      </c>
      <c r="O27" s="174" t="s">
        <v>57</v>
      </c>
      <c r="P27" s="174" t="s">
        <v>55</v>
      </c>
      <c r="Q27" s="174" t="s">
        <v>56</v>
      </c>
      <c r="R27" s="173" t="s">
        <v>48</v>
      </c>
      <c r="S27" s="174" t="s">
        <v>45</v>
      </c>
      <c r="T27" s="174" t="s">
        <v>49</v>
      </c>
      <c r="U27" s="174" t="s">
        <v>50</v>
      </c>
      <c r="V27" s="174" t="s">
        <v>44</v>
      </c>
      <c r="W27" s="173" t="s">
        <v>51</v>
      </c>
      <c r="X27" s="174" t="s">
        <v>46</v>
      </c>
      <c r="Y27" s="174" t="s">
        <v>52</v>
      </c>
      <c r="Z27" s="174" t="s">
        <v>53</v>
      </c>
      <c r="AA27" s="174" t="s">
        <v>43</v>
      </c>
      <c r="AB27" s="173" t="s">
        <v>71</v>
      </c>
      <c r="AC27" s="174" t="s">
        <v>72</v>
      </c>
      <c r="AD27" s="174" t="s">
        <v>73</v>
      </c>
      <c r="AE27" s="174" t="s">
        <v>74</v>
      </c>
      <c r="AF27" s="174" t="s">
        <v>42</v>
      </c>
    </row>
    <row r="28" spans="2:36" ht="12.75">
      <c r="B28" s="127" t="s">
        <v>271</v>
      </c>
      <c r="C28" s="129">
        <v>9329.6</v>
      </c>
      <c r="D28" s="187">
        <v>1862.6</v>
      </c>
      <c r="E28" s="149">
        <v>2398</v>
      </c>
      <c r="F28" s="149">
        <v>2495</v>
      </c>
      <c r="G28" s="149">
        <v>2574</v>
      </c>
      <c r="H28" s="129">
        <v>9699.796552</v>
      </c>
      <c r="I28" s="149">
        <v>2422.7965520000002</v>
      </c>
      <c r="J28" s="149">
        <v>2142.6</v>
      </c>
      <c r="K28" s="149">
        <v>2593.9</v>
      </c>
      <c r="L28" s="149">
        <v>2540.5</v>
      </c>
      <c r="M28" s="129">
        <v>10849.6</v>
      </c>
      <c r="N28" s="149">
        <v>2663.6</v>
      </c>
      <c r="O28" s="149">
        <v>2245</v>
      </c>
      <c r="P28" s="149">
        <v>2481</v>
      </c>
      <c r="Q28" s="149">
        <v>3460</v>
      </c>
      <c r="R28" s="129">
        <v>11000</v>
      </c>
      <c r="S28" s="149">
        <v>3105</v>
      </c>
      <c r="T28" s="149">
        <v>2133</v>
      </c>
      <c r="U28" s="149">
        <v>2763</v>
      </c>
      <c r="V28" s="149">
        <v>2999</v>
      </c>
      <c r="W28" s="129">
        <v>10915</v>
      </c>
      <c r="X28" s="149">
        <v>2862</v>
      </c>
      <c r="Y28" s="149">
        <v>2177</v>
      </c>
      <c r="Z28" s="149">
        <v>2743</v>
      </c>
      <c r="AA28" s="149">
        <v>3133</v>
      </c>
      <c r="AB28" s="141">
        <v>10066.373473</v>
      </c>
      <c r="AC28" s="141">
        <v>2844.8017339999988</v>
      </c>
      <c r="AD28" s="141">
        <v>1723.031829999999</v>
      </c>
      <c r="AE28" s="141">
        <v>2442.5399090000005</v>
      </c>
      <c r="AF28" s="141">
        <v>3056</v>
      </c>
      <c r="AG28" s="131"/>
      <c r="AH28" s="131"/>
      <c r="AI28" s="131"/>
      <c r="AJ28" s="131"/>
    </row>
    <row r="29" spans="2:36" ht="12.75">
      <c r="B29" s="150" t="s">
        <v>272</v>
      </c>
      <c r="C29" s="151">
        <v>8155.1</v>
      </c>
      <c r="D29" s="190">
        <v>1774.1</v>
      </c>
      <c r="E29" s="152">
        <v>2329</v>
      </c>
      <c r="F29" s="152">
        <v>2219</v>
      </c>
      <c r="G29" s="152">
        <v>1833</v>
      </c>
      <c r="H29" s="151">
        <v>8097.130462</v>
      </c>
      <c r="I29" s="152">
        <v>1751.4304620000005</v>
      </c>
      <c r="J29" s="152">
        <v>1805</v>
      </c>
      <c r="K29" s="152">
        <v>2515.2</v>
      </c>
      <c r="L29" s="152">
        <v>2025.5</v>
      </c>
      <c r="M29" s="151">
        <v>8733.7</v>
      </c>
      <c r="N29" s="152">
        <v>1792.7</v>
      </c>
      <c r="O29" s="152">
        <v>1885</v>
      </c>
      <c r="P29" s="152">
        <v>2272</v>
      </c>
      <c r="Q29" s="152">
        <v>2784</v>
      </c>
      <c r="R29" s="151">
        <v>9018</v>
      </c>
      <c r="S29" s="152">
        <v>2589</v>
      </c>
      <c r="T29" s="152">
        <v>1858</v>
      </c>
      <c r="U29" s="152">
        <v>2432</v>
      </c>
      <c r="V29" s="152">
        <v>2139</v>
      </c>
      <c r="W29" s="151">
        <v>9335</v>
      </c>
      <c r="X29" s="152">
        <v>2032</v>
      </c>
      <c r="Y29" s="152">
        <v>1947</v>
      </c>
      <c r="Z29" s="152">
        <v>2498</v>
      </c>
      <c r="AA29" s="152">
        <v>2858</v>
      </c>
      <c r="AB29" s="153">
        <v>9028.382559</v>
      </c>
      <c r="AC29" s="153">
        <v>2563.5495969999993</v>
      </c>
      <c r="AD29" s="153">
        <v>1483.8379189999998</v>
      </c>
      <c r="AE29" s="153">
        <v>2203.9950430000004</v>
      </c>
      <c r="AF29" s="153">
        <v>2777</v>
      </c>
      <c r="AG29" s="131"/>
      <c r="AH29" s="131"/>
      <c r="AI29" s="131"/>
      <c r="AJ29" s="131"/>
    </row>
    <row r="30" spans="2:27" ht="12.75">
      <c r="B30" s="150"/>
      <c r="C30" s="154"/>
      <c r="D30" s="154"/>
      <c r="E30" s="154"/>
      <c r="F30" s="154"/>
      <c r="G30" s="154"/>
      <c r="H30" s="154"/>
      <c r="I30" s="149"/>
      <c r="J30" s="149"/>
      <c r="K30" s="149"/>
      <c r="L30" s="149"/>
      <c r="M30" s="154"/>
      <c r="N30" s="149"/>
      <c r="O30" s="149"/>
      <c r="P30" s="149"/>
      <c r="Q30" s="149"/>
      <c r="R30" s="154"/>
      <c r="S30" s="149"/>
      <c r="T30" s="149"/>
      <c r="U30" s="149"/>
      <c r="V30" s="149"/>
      <c r="W30" s="154"/>
      <c r="X30" s="149"/>
      <c r="Y30" s="149"/>
      <c r="Z30" s="149"/>
      <c r="AA30" s="149"/>
    </row>
    <row r="31" spans="2:32" ht="12.75">
      <c r="B31" s="100"/>
      <c r="C31" s="100"/>
      <c r="D31" s="100"/>
      <c r="E31" s="100"/>
      <c r="F31" s="100"/>
      <c r="G31" s="100"/>
      <c r="H31" s="100"/>
      <c r="I31" s="100"/>
      <c r="J31" s="100"/>
      <c r="K31" s="126"/>
      <c r="L31" s="126"/>
      <c r="M31" s="126"/>
      <c r="N31" s="126"/>
      <c r="O31" s="126"/>
      <c r="P31" s="126"/>
      <c r="Q31" s="126"/>
      <c r="R31" s="126"/>
      <c r="S31" s="126"/>
      <c r="T31" s="126"/>
      <c r="U31" s="126"/>
      <c r="V31" s="126"/>
      <c r="W31" s="126"/>
      <c r="X31" s="126"/>
      <c r="Y31" s="126"/>
      <c r="Z31" s="126"/>
      <c r="AA31" s="126"/>
      <c r="AB31" s="126"/>
      <c r="AC31" s="126"/>
      <c r="AD31" s="126"/>
      <c r="AE31" s="126"/>
      <c r="AF31" s="126"/>
    </row>
    <row r="32" spans="2:32" s="175" customFormat="1" ht="30" customHeight="1">
      <c r="B32" s="172" t="s">
        <v>280</v>
      </c>
      <c r="C32" s="173"/>
      <c r="D32" s="174" t="s">
        <v>296</v>
      </c>
      <c r="E32" s="174" t="s">
        <v>297</v>
      </c>
      <c r="F32" s="174" t="s">
        <v>298</v>
      </c>
      <c r="G32" s="174" t="s">
        <v>299</v>
      </c>
      <c r="H32" s="173"/>
      <c r="I32" s="174" t="s">
        <v>64</v>
      </c>
      <c r="J32" s="174" t="s">
        <v>65</v>
      </c>
      <c r="K32" s="174" t="s">
        <v>62</v>
      </c>
      <c r="L32" s="174" t="s">
        <v>60</v>
      </c>
      <c r="M32" s="173"/>
      <c r="N32" s="174" t="s">
        <v>58</v>
      </c>
      <c r="O32" s="174" t="s">
        <v>57</v>
      </c>
      <c r="P32" s="174" t="s">
        <v>55</v>
      </c>
      <c r="Q32" s="174" t="s">
        <v>56</v>
      </c>
      <c r="R32" s="173"/>
      <c r="S32" s="174" t="s">
        <v>45</v>
      </c>
      <c r="T32" s="174" t="s">
        <v>49</v>
      </c>
      <c r="U32" s="174" t="s">
        <v>50</v>
      </c>
      <c r="V32" s="174" t="s">
        <v>44</v>
      </c>
      <c r="W32" s="173"/>
      <c r="X32" s="174" t="s">
        <v>46</v>
      </c>
      <c r="Y32" s="174" t="s">
        <v>52</v>
      </c>
      <c r="Z32" s="174" t="s">
        <v>53</v>
      </c>
      <c r="AA32" s="174" t="s">
        <v>43</v>
      </c>
      <c r="AB32" s="173"/>
      <c r="AC32" s="174" t="s">
        <v>72</v>
      </c>
      <c r="AD32" s="174" t="s">
        <v>73</v>
      </c>
      <c r="AE32" s="174" t="s">
        <v>74</v>
      </c>
      <c r="AF32" s="174" t="s">
        <v>42</v>
      </c>
    </row>
    <row r="33" spans="2:36" ht="12.75">
      <c r="B33" s="183" t="s">
        <v>273</v>
      </c>
      <c r="C33" s="140"/>
      <c r="D33" s="141">
        <v>1737</v>
      </c>
      <c r="E33" s="149">
        <v>2770</v>
      </c>
      <c r="F33" s="149">
        <v>1796</v>
      </c>
      <c r="G33" s="149">
        <v>1253</v>
      </c>
      <c r="H33" s="140"/>
      <c r="I33" s="149">
        <v>2060</v>
      </c>
      <c r="J33" s="149">
        <v>2724</v>
      </c>
      <c r="K33" s="149">
        <v>2051</v>
      </c>
      <c r="L33" s="149">
        <v>1265</v>
      </c>
      <c r="M33" s="140"/>
      <c r="N33" s="149">
        <v>2092.4</v>
      </c>
      <c r="O33" s="149">
        <v>2484.4</v>
      </c>
      <c r="P33" s="149">
        <v>1783.1</v>
      </c>
      <c r="Q33" s="149">
        <v>1218</v>
      </c>
      <c r="R33" s="140"/>
      <c r="S33" s="149">
        <v>1787</v>
      </c>
      <c r="T33" s="149">
        <v>1887</v>
      </c>
      <c r="U33" s="149">
        <v>1457</v>
      </c>
      <c r="V33" s="155">
        <v>667</v>
      </c>
      <c r="W33" s="140"/>
      <c r="X33" s="149">
        <v>1515</v>
      </c>
      <c r="Y33" s="149">
        <v>1790</v>
      </c>
      <c r="Z33" s="149">
        <v>1160</v>
      </c>
      <c r="AA33" s="149">
        <v>289</v>
      </c>
      <c r="AC33" s="131">
        <v>820</v>
      </c>
      <c r="AD33" s="131">
        <v>1398</v>
      </c>
      <c r="AE33" s="131">
        <v>1157</v>
      </c>
      <c r="AF33" s="131">
        <v>475</v>
      </c>
      <c r="AG33" s="131"/>
      <c r="AH33" s="131"/>
      <c r="AI33" s="131"/>
      <c r="AJ33" s="131"/>
    </row>
    <row r="34" spans="3:27" ht="12.75">
      <c r="C34" s="140"/>
      <c r="D34" s="140"/>
      <c r="E34" s="140"/>
      <c r="F34" s="140"/>
      <c r="G34" s="140"/>
      <c r="H34" s="140"/>
      <c r="I34" s="141"/>
      <c r="J34" s="141"/>
      <c r="K34" s="141"/>
      <c r="L34" s="141"/>
      <c r="M34" s="140"/>
      <c r="N34" s="141"/>
      <c r="O34" s="141"/>
      <c r="P34" s="141"/>
      <c r="Q34" s="141"/>
      <c r="R34" s="140"/>
      <c r="S34" s="141"/>
      <c r="T34" s="141"/>
      <c r="U34" s="141"/>
      <c r="V34" s="141"/>
      <c r="W34" s="140"/>
      <c r="X34" s="141"/>
      <c r="Y34" s="141"/>
      <c r="Z34" s="141"/>
      <c r="AA34" s="141"/>
    </row>
    <row r="35" spans="2:27" ht="12.7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row>
    <row r="36" spans="2:32" s="175" customFormat="1" ht="30" customHeight="1">
      <c r="B36" s="172" t="s">
        <v>281</v>
      </c>
      <c r="C36" s="173" t="s">
        <v>295</v>
      </c>
      <c r="D36" s="174" t="s">
        <v>296</v>
      </c>
      <c r="E36" s="174" t="s">
        <v>297</v>
      </c>
      <c r="F36" s="174" t="s">
        <v>298</v>
      </c>
      <c r="G36" s="174" t="s">
        <v>299</v>
      </c>
      <c r="H36" s="173" t="s">
        <v>63</v>
      </c>
      <c r="I36" s="174" t="s">
        <v>64</v>
      </c>
      <c r="J36" s="174" t="s">
        <v>65</v>
      </c>
      <c r="K36" s="174" t="s">
        <v>62</v>
      </c>
      <c r="L36" s="174" t="s">
        <v>60</v>
      </c>
      <c r="M36" s="173" t="s">
        <v>59</v>
      </c>
      <c r="N36" s="174" t="s">
        <v>58</v>
      </c>
      <c r="O36" s="174" t="s">
        <v>57</v>
      </c>
      <c r="P36" s="174" t="s">
        <v>55</v>
      </c>
      <c r="Q36" s="174" t="s">
        <v>56</v>
      </c>
      <c r="R36" s="173" t="s">
        <v>48</v>
      </c>
      <c r="S36" s="174" t="s">
        <v>45</v>
      </c>
      <c r="T36" s="174" t="s">
        <v>49</v>
      </c>
      <c r="U36" s="174" t="s">
        <v>50</v>
      </c>
      <c r="V36" s="174" t="s">
        <v>44</v>
      </c>
      <c r="W36" s="173" t="s">
        <v>51</v>
      </c>
      <c r="X36" s="174" t="s">
        <v>46</v>
      </c>
      <c r="Y36" s="174" t="s">
        <v>52</v>
      </c>
      <c r="Z36" s="174" t="s">
        <v>53</v>
      </c>
      <c r="AA36" s="174" t="s">
        <v>43</v>
      </c>
      <c r="AB36" s="173" t="s">
        <v>71</v>
      </c>
      <c r="AC36" s="174" t="s">
        <v>72</v>
      </c>
      <c r="AD36" s="174" t="s">
        <v>73</v>
      </c>
      <c r="AE36" s="174" t="s">
        <v>74</v>
      </c>
      <c r="AF36" s="174" t="s">
        <v>42</v>
      </c>
    </row>
    <row r="37" spans="2:36" ht="12.75">
      <c r="B37" s="127" t="s">
        <v>274</v>
      </c>
      <c r="C37" s="129">
        <v>9822.7</v>
      </c>
      <c r="D37" s="187">
        <v>2861.5</v>
      </c>
      <c r="E37" s="130">
        <v>1681.4000000000005</v>
      </c>
      <c r="F37" s="130">
        <v>2024</v>
      </c>
      <c r="G37" s="130">
        <v>3255.8</v>
      </c>
      <c r="H37" s="129">
        <v>9585.6</v>
      </c>
      <c r="I37" s="130">
        <v>2893.7000000000003</v>
      </c>
      <c r="J37" s="130">
        <v>1588.4</v>
      </c>
      <c r="K37" s="130">
        <v>1882.1</v>
      </c>
      <c r="L37" s="130">
        <v>3221.4</v>
      </c>
      <c r="M37" s="129">
        <v>10128.400000000001</v>
      </c>
      <c r="N37" s="130">
        <v>2605</v>
      </c>
      <c r="O37" s="130">
        <v>1752.1</v>
      </c>
      <c r="P37" s="130">
        <v>1870.3</v>
      </c>
      <c r="Q37" s="130">
        <v>3901</v>
      </c>
      <c r="R37" s="129">
        <v>9923.599999999999</v>
      </c>
      <c r="S37" s="130">
        <v>3076.1</v>
      </c>
      <c r="T37" s="130">
        <v>1510.1</v>
      </c>
      <c r="U37" s="130">
        <v>1730.1</v>
      </c>
      <c r="V37" s="130">
        <v>3607.3</v>
      </c>
      <c r="W37" s="129">
        <v>9451.9</v>
      </c>
      <c r="X37" s="130">
        <v>2781.8</v>
      </c>
      <c r="Y37" s="130">
        <v>1451.4</v>
      </c>
      <c r="Z37" s="130">
        <v>1696</v>
      </c>
      <c r="AA37" s="130">
        <v>3522.7</v>
      </c>
      <c r="AB37" s="49">
        <v>10017.1</v>
      </c>
      <c r="AC37" s="131">
        <v>3145.5</v>
      </c>
      <c r="AD37" s="131">
        <v>1466.6</v>
      </c>
      <c r="AE37" s="131">
        <v>1889.7</v>
      </c>
      <c r="AF37" s="131">
        <v>3515.3</v>
      </c>
      <c r="AG37" s="131"/>
      <c r="AH37" s="131"/>
      <c r="AI37" s="131"/>
      <c r="AJ37" s="131"/>
    </row>
    <row r="38" spans="3:27" ht="12.75">
      <c r="C38" s="140"/>
      <c r="D38" s="140"/>
      <c r="E38" s="140"/>
      <c r="F38" s="140"/>
      <c r="G38" s="140"/>
      <c r="H38" s="140"/>
      <c r="I38" s="141"/>
      <c r="J38" s="141"/>
      <c r="K38" s="141"/>
      <c r="L38" s="141"/>
      <c r="M38" s="140"/>
      <c r="N38" s="141"/>
      <c r="O38" s="141"/>
      <c r="P38" s="141"/>
      <c r="Q38" s="141"/>
      <c r="R38" s="140"/>
      <c r="S38" s="141"/>
      <c r="T38" s="141"/>
      <c r="U38" s="141"/>
      <c r="V38" s="141"/>
      <c r="W38" s="140"/>
      <c r="X38" s="141"/>
      <c r="Y38" s="141"/>
      <c r="Z38" s="141"/>
      <c r="AA38" s="141"/>
    </row>
    <row r="39" spans="2:32" ht="12.7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row>
    <row r="40" spans="2:32" s="175" customFormat="1" ht="30" customHeight="1">
      <c r="B40" s="172" t="s">
        <v>275</v>
      </c>
      <c r="C40" s="173" t="s">
        <v>295</v>
      </c>
      <c r="D40" s="174" t="s">
        <v>296</v>
      </c>
      <c r="E40" s="174" t="s">
        <v>297</v>
      </c>
      <c r="F40" s="174" t="s">
        <v>298</v>
      </c>
      <c r="G40" s="174" t="s">
        <v>299</v>
      </c>
      <c r="H40" s="173" t="s">
        <v>63</v>
      </c>
      <c r="I40" s="174" t="s">
        <v>64</v>
      </c>
      <c r="J40" s="174" t="s">
        <v>65</v>
      </c>
      <c r="K40" s="174" t="s">
        <v>62</v>
      </c>
      <c r="L40" s="174" t="s">
        <v>60</v>
      </c>
      <c r="M40" s="173" t="s">
        <v>59</v>
      </c>
      <c r="N40" s="174" t="s">
        <v>58</v>
      </c>
      <c r="O40" s="174" t="s">
        <v>57</v>
      </c>
      <c r="P40" s="174" t="s">
        <v>55</v>
      </c>
      <c r="Q40" s="174" t="s">
        <v>56</v>
      </c>
      <c r="R40" s="173" t="s">
        <v>48</v>
      </c>
      <c r="S40" s="174" t="s">
        <v>45</v>
      </c>
      <c r="T40" s="174" t="s">
        <v>49</v>
      </c>
      <c r="U40" s="174" t="s">
        <v>50</v>
      </c>
      <c r="V40" s="174" t="s">
        <v>44</v>
      </c>
      <c r="W40" s="173" t="s">
        <v>51</v>
      </c>
      <c r="X40" s="174" t="s">
        <v>46</v>
      </c>
      <c r="Y40" s="174" t="s">
        <v>52</v>
      </c>
      <c r="Z40" s="174" t="s">
        <v>53</v>
      </c>
      <c r="AA40" s="174" t="s">
        <v>43</v>
      </c>
      <c r="AB40" s="173" t="s">
        <v>71</v>
      </c>
      <c r="AC40" s="174" t="s">
        <v>72</v>
      </c>
      <c r="AD40" s="174" t="s">
        <v>73</v>
      </c>
      <c r="AE40" s="174" t="s">
        <v>74</v>
      </c>
      <c r="AF40" s="174" t="s">
        <v>42</v>
      </c>
    </row>
    <row r="41" spans="2:36" ht="12.75">
      <c r="B41" s="127" t="s">
        <v>282</v>
      </c>
      <c r="C41" s="129">
        <v>1428.4</v>
      </c>
      <c r="D41" s="187">
        <v>358.3</v>
      </c>
      <c r="E41" s="156">
        <v>366.70000000000005</v>
      </c>
      <c r="F41" s="156">
        <v>317</v>
      </c>
      <c r="G41" s="156">
        <v>386.4</v>
      </c>
      <c r="H41" s="129">
        <v>1207.447851012283</v>
      </c>
      <c r="I41" s="156">
        <v>271.347851012283</v>
      </c>
      <c r="J41" s="156">
        <v>304.3</v>
      </c>
      <c r="K41" s="156">
        <v>309.8</v>
      </c>
      <c r="L41" s="156">
        <v>322</v>
      </c>
      <c r="M41" s="129">
        <v>1098.5</v>
      </c>
      <c r="N41" s="156">
        <v>309.4</v>
      </c>
      <c r="O41" s="156">
        <v>327.3</v>
      </c>
      <c r="P41" s="156">
        <v>233.1</v>
      </c>
      <c r="Q41" s="156">
        <v>228.7</v>
      </c>
      <c r="R41" s="129">
        <v>491.59999999999997</v>
      </c>
      <c r="S41" s="156">
        <v>138.5</v>
      </c>
      <c r="T41" s="156">
        <v>129.7</v>
      </c>
      <c r="U41" s="156">
        <v>95.7</v>
      </c>
      <c r="V41" s="156">
        <v>127.7</v>
      </c>
      <c r="W41" s="129">
        <v>467.6</v>
      </c>
      <c r="X41" s="156">
        <v>123.5</v>
      </c>
      <c r="Y41" s="156">
        <v>126.7</v>
      </c>
      <c r="Z41" s="156">
        <v>84.4</v>
      </c>
      <c r="AA41" s="156">
        <v>133</v>
      </c>
      <c r="AB41" s="156">
        <v>500.586582</v>
      </c>
      <c r="AC41" s="156">
        <v>134.58703999999997</v>
      </c>
      <c r="AD41" s="156">
        <v>133.09988400000003</v>
      </c>
      <c r="AE41" s="156">
        <v>96.062887</v>
      </c>
      <c r="AF41" s="156">
        <v>136.836771</v>
      </c>
      <c r="AG41" s="131"/>
      <c r="AH41" s="131"/>
      <c r="AI41" s="131"/>
      <c r="AJ41" s="131"/>
    </row>
    <row r="42" spans="2:38" ht="12.75">
      <c r="B42" s="132" t="s">
        <v>263</v>
      </c>
      <c r="C42" s="136">
        <v>764.5</v>
      </c>
      <c r="D42" s="189">
        <v>207.1</v>
      </c>
      <c r="E42" s="134">
        <v>203.8</v>
      </c>
      <c r="F42" s="134">
        <v>147</v>
      </c>
      <c r="G42" s="134">
        <v>206.6</v>
      </c>
      <c r="H42" s="136">
        <v>789.0569660000001</v>
      </c>
      <c r="I42" s="134">
        <v>214.45696599999997</v>
      </c>
      <c r="J42" s="134">
        <v>188.20000000000002</v>
      </c>
      <c r="K42" s="134">
        <v>183.7</v>
      </c>
      <c r="L42" s="134">
        <v>202.7</v>
      </c>
      <c r="M42" s="136">
        <v>815.2</v>
      </c>
      <c r="N42" s="134">
        <v>215.3</v>
      </c>
      <c r="O42" s="135">
        <v>218.11264</v>
      </c>
      <c r="P42" s="135">
        <v>177.79911457142867</v>
      </c>
      <c r="Q42" s="134">
        <v>204.034294</v>
      </c>
      <c r="R42" s="136">
        <v>491.6203059999999</v>
      </c>
      <c r="S42" s="134">
        <v>138.52030599999995</v>
      </c>
      <c r="T42" s="134">
        <v>129.70000000000002</v>
      </c>
      <c r="U42" s="134">
        <v>95.7</v>
      </c>
      <c r="V42" s="134">
        <v>127.7</v>
      </c>
      <c r="W42" s="136">
        <v>467.6</v>
      </c>
      <c r="X42" s="134">
        <v>123.5</v>
      </c>
      <c r="Y42" s="134">
        <v>126.7</v>
      </c>
      <c r="Z42" s="134">
        <v>84.4</v>
      </c>
      <c r="AA42" s="134">
        <v>133</v>
      </c>
      <c r="AB42" s="134">
        <v>500.586582</v>
      </c>
      <c r="AC42" s="134">
        <v>134.58703999999997</v>
      </c>
      <c r="AD42" s="134">
        <v>133.09988400000003</v>
      </c>
      <c r="AE42" s="134">
        <v>96.062887</v>
      </c>
      <c r="AF42" s="134">
        <v>136.836771</v>
      </c>
      <c r="AG42" s="131"/>
      <c r="AH42" s="131"/>
      <c r="AI42" s="131"/>
      <c r="AJ42" s="131"/>
      <c r="AK42" s="131"/>
      <c r="AL42" s="131"/>
    </row>
    <row r="43" spans="2:38" ht="12.75">
      <c r="B43" s="132" t="s">
        <v>264</v>
      </c>
      <c r="C43" s="136">
        <v>663.9</v>
      </c>
      <c r="D43" s="189">
        <v>151.1</v>
      </c>
      <c r="E43" s="134">
        <v>162.9</v>
      </c>
      <c r="F43" s="134">
        <v>170</v>
      </c>
      <c r="G43" s="134">
        <v>179.9</v>
      </c>
      <c r="H43" s="136">
        <v>418.39088501228304</v>
      </c>
      <c r="I43" s="134">
        <v>56.890885012283036</v>
      </c>
      <c r="J43" s="134">
        <v>116.1</v>
      </c>
      <c r="K43" s="134">
        <v>126.10000000000002</v>
      </c>
      <c r="L43" s="134">
        <v>119.30000000000001</v>
      </c>
      <c r="M43" s="136">
        <v>283.29999999999995</v>
      </c>
      <c r="N43" s="134">
        <v>94.09999999999997</v>
      </c>
      <c r="O43" s="134">
        <v>109.18736000000001</v>
      </c>
      <c r="P43" s="134">
        <v>55.30088542857132</v>
      </c>
      <c r="Q43" s="134">
        <v>24.665706</v>
      </c>
      <c r="R43" s="136">
        <v>-0.0203059999999482</v>
      </c>
      <c r="S43" s="134">
        <v>-0.0203059999999482</v>
      </c>
      <c r="T43" s="134">
        <v>0</v>
      </c>
      <c r="U43" s="134">
        <v>0</v>
      </c>
      <c r="V43" s="134">
        <v>0</v>
      </c>
      <c r="W43" s="136">
        <v>0</v>
      </c>
      <c r="X43" s="134">
        <v>0</v>
      </c>
      <c r="Y43" s="134">
        <v>0</v>
      </c>
      <c r="Z43" s="134">
        <v>0</v>
      </c>
      <c r="AA43" s="134">
        <v>0</v>
      </c>
      <c r="AB43" s="134">
        <v>0</v>
      </c>
      <c r="AC43" s="134">
        <v>0</v>
      </c>
      <c r="AD43" s="134">
        <v>0</v>
      </c>
      <c r="AE43" s="134">
        <v>0</v>
      </c>
      <c r="AF43" s="134">
        <v>0</v>
      </c>
      <c r="AG43" s="131"/>
      <c r="AH43" s="131"/>
      <c r="AI43" s="131"/>
      <c r="AJ43" s="131"/>
      <c r="AK43" s="131"/>
      <c r="AL43" s="131"/>
    </row>
    <row r="44" spans="2:36" ht="12.75">
      <c r="B44" s="127"/>
      <c r="C44" s="156"/>
      <c r="D44" s="156"/>
      <c r="E44" s="156"/>
      <c r="F44" s="156"/>
      <c r="G44" s="156"/>
      <c r="H44" s="156"/>
      <c r="I44" s="156"/>
      <c r="J44" s="156"/>
      <c r="K44" s="156"/>
      <c r="L44" s="156"/>
      <c r="M44" s="129"/>
      <c r="N44" s="156"/>
      <c r="O44" s="156"/>
      <c r="P44" s="156"/>
      <c r="Q44" s="156"/>
      <c r="R44" s="129"/>
      <c r="S44" s="156"/>
      <c r="T44" s="156"/>
      <c r="U44" s="156"/>
      <c r="V44" s="156"/>
      <c r="W44" s="129"/>
      <c r="X44" s="156"/>
      <c r="Y44" s="156"/>
      <c r="Z44" s="156"/>
      <c r="AA44" s="156"/>
      <c r="AB44" s="156"/>
      <c r="AC44" s="156"/>
      <c r="AD44" s="156"/>
      <c r="AE44" s="156"/>
      <c r="AF44" s="156"/>
      <c r="AG44" s="131"/>
      <c r="AH44" s="131"/>
      <c r="AI44" s="131"/>
      <c r="AJ44" s="131"/>
    </row>
    <row r="45" spans="2:36" ht="12.75">
      <c r="B45" s="127" t="s">
        <v>283</v>
      </c>
      <c r="C45" s="129">
        <v>1391.3</v>
      </c>
      <c r="D45" s="187">
        <v>315.4</v>
      </c>
      <c r="E45" s="156">
        <v>356</v>
      </c>
      <c r="F45" s="156">
        <v>372.2</v>
      </c>
      <c r="G45" s="156">
        <v>347.7</v>
      </c>
      <c r="H45" s="129">
        <v>1169.3415824544722</v>
      </c>
      <c r="I45" s="156">
        <v>248.541582454472</v>
      </c>
      <c r="J45" s="156">
        <v>261.6</v>
      </c>
      <c r="K45" s="156">
        <v>372.6</v>
      </c>
      <c r="L45" s="156">
        <v>286.6</v>
      </c>
      <c r="M45" s="129">
        <v>1105.5</v>
      </c>
      <c r="N45" s="156">
        <v>400.9</v>
      </c>
      <c r="O45" s="156">
        <v>255.1</v>
      </c>
      <c r="P45" s="156">
        <v>242.9</v>
      </c>
      <c r="Q45" s="156">
        <v>206.6</v>
      </c>
      <c r="R45" s="129">
        <v>484.6</v>
      </c>
      <c r="S45" s="156">
        <v>132.4</v>
      </c>
      <c r="T45" s="156">
        <v>129.3</v>
      </c>
      <c r="U45" s="156">
        <v>96</v>
      </c>
      <c r="V45" s="156">
        <v>126.9</v>
      </c>
      <c r="W45" s="129">
        <v>466.8</v>
      </c>
      <c r="X45" s="156">
        <v>124.1</v>
      </c>
      <c r="Y45" s="156">
        <v>124</v>
      </c>
      <c r="Z45" s="156">
        <v>89.5</v>
      </c>
      <c r="AA45" s="156">
        <v>129.2</v>
      </c>
      <c r="AB45" s="156">
        <v>500.92393699999997</v>
      </c>
      <c r="AC45" s="156">
        <v>136.667978</v>
      </c>
      <c r="AD45" s="156">
        <v>132.160976</v>
      </c>
      <c r="AE45" s="156">
        <v>97.17350499999999</v>
      </c>
      <c r="AF45" s="156">
        <v>134.921478</v>
      </c>
      <c r="AG45" s="131"/>
      <c r="AH45" s="131"/>
      <c r="AI45" s="131"/>
      <c r="AJ45" s="131"/>
    </row>
    <row r="46" spans="2:38" ht="12.75">
      <c r="B46" s="132" t="s">
        <v>263</v>
      </c>
      <c r="C46" s="136">
        <v>772.1</v>
      </c>
      <c r="D46" s="189">
        <v>211</v>
      </c>
      <c r="E46" s="134">
        <v>196</v>
      </c>
      <c r="F46" s="134">
        <v>148.2</v>
      </c>
      <c r="G46" s="134">
        <v>216.9</v>
      </c>
      <c r="H46" s="136">
        <v>779.9226679999999</v>
      </c>
      <c r="I46" s="134">
        <v>212.8226679999998</v>
      </c>
      <c r="J46" s="134">
        <v>180.90000000000003</v>
      </c>
      <c r="K46" s="134">
        <v>185</v>
      </c>
      <c r="L46" s="134">
        <v>201.2</v>
      </c>
      <c r="M46" s="136">
        <v>808.7</v>
      </c>
      <c r="N46" s="134">
        <v>221.7</v>
      </c>
      <c r="O46" s="135">
        <v>212.66078899999997</v>
      </c>
      <c r="P46" s="135">
        <v>180.25424100000004</v>
      </c>
      <c r="Q46" s="134">
        <v>194.096028</v>
      </c>
      <c r="R46" s="136">
        <v>484.59093999999993</v>
      </c>
      <c r="S46" s="134">
        <v>132.39093999999997</v>
      </c>
      <c r="T46" s="134">
        <v>129.3</v>
      </c>
      <c r="U46" s="134">
        <v>96</v>
      </c>
      <c r="V46" s="134">
        <v>126.9</v>
      </c>
      <c r="W46" s="136">
        <v>466.8</v>
      </c>
      <c r="X46" s="134">
        <v>124.1</v>
      </c>
      <c r="Y46" s="134">
        <v>124</v>
      </c>
      <c r="Z46" s="134">
        <v>89.5</v>
      </c>
      <c r="AA46" s="134">
        <v>129.2</v>
      </c>
      <c r="AB46" s="134">
        <v>500.92393699999997</v>
      </c>
      <c r="AC46" s="134">
        <v>136.667978</v>
      </c>
      <c r="AD46" s="134">
        <v>132.160976</v>
      </c>
      <c r="AE46" s="134">
        <v>97.17350499999999</v>
      </c>
      <c r="AF46" s="134">
        <v>134.921478</v>
      </c>
      <c r="AG46" s="131"/>
      <c r="AH46" s="131"/>
      <c r="AI46" s="131"/>
      <c r="AJ46" s="131"/>
      <c r="AK46" s="131"/>
      <c r="AL46" s="131"/>
    </row>
    <row r="47" spans="2:38" ht="12.75">
      <c r="B47" s="132" t="s">
        <v>264</v>
      </c>
      <c r="C47" s="136">
        <v>619.0999999999999</v>
      </c>
      <c r="D47" s="189">
        <v>104.4</v>
      </c>
      <c r="E47" s="134">
        <v>160</v>
      </c>
      <c r="F47" s="134">
        <v>223.9</v>
      </c>
      <c r="G47" s="134">
        <v>130.8</v>
      </c>
      <c r="H47" s="136">
        <v>389.41891445447226</v>
      </c>
      <c r="I47" s="134">
        <v>35.71891445447221</v>
      </c>
      <c r="J47" s="134">
        <v>80.7</v>
      </c>
      <c r="K47" s="134">
        <v>187.60000000000002</v>
      </c>
      <c r="L47" s="134">
        <v>85.40000000000003</v>
      </c>
      <c r="M47" s="136">
        <v>296.79999999999995</v>
      </c>
      <c r="N47" s="134">
        <v>179.2</v>
      </c>
      <c r="O47" s="134">
        <v>42.43921100000003</v>
      </c>
      <c r="P47" s="134">
        <v>62.64575899999997</v>
      </c>
      <c r="Q47" s="134">
        <v>12.503972000000005</v>
      </c>
      <c r="R47" s="136">
        <v>0.00906000000009044</v>
      </c>
      <c r="S47" s="134">
        <v>0.009060000000033597</v>
      </c>
      <c r="T47" s="134">
        <v>0</v>
      </c>
      <c r="U47" s="134">
        <v>0</v>
      </c>
      <c r="V47" s="134">
        <v>0</v>
      </c>
      <c r="W47" s="136">
        <v>0</v>
      </c>
      <c r="X47" s="134">
        <v>0</v>
      </c>
      <c r="Y47" s="134">
        <v>0</v>
      </c>
      <c r="Z47" s="134">
        <v>0</v>
      </c>
      <c r="AA47" s="134">
        <v>0</v>
      </c>
      <c r="AB47" s="134">
        <v>0</v>
      </c>
      <c r="AC47" s="134">
        <v>0</v>
      </c>
      <c r="AD47" s="134">
        <v>0</v>
      </c>
      <c r="AE47" s="134">
        <v>0</v>
      </c>
      <c r="AF47" s="134">
        <v>0</v>
      </c>
      <c r="AG47" s="131"/>
      <c r="AH47" s="131"/>
      <c r="AI47" s="131"/>
      <c r="AJ47" s="131"/>
      <c r="AK47" s="131"/>
      <c r="AL47" s="131"/>
    </row>
    <row r="48" spans="2:38" ht="12.75">
      <c r="B48" s="157"/>
      <c r="C48" s="136"/>
      <c r="D48" s="136"/>
      <c r="E48" s="136"/>
      <c r="F48" s="136"/>
      <c r="G48" s="136"/>
      <c r="H48" s="136"/>
      <c r="I48" s="134"/>
      <c r="J48" s="134"/>
      <c r="K48" s="134"/>
      <c r="L48" s="134"/>
      <c r="M48" s="136"/>
      <c r="N48" s="134"/>
      <c r="O48" s="134"/>
      <c r="P48" s="134"/>
      <c r="Q48" s="134"/>
      <c r="R48" s="136"/>
      <c r="S48" s="134"/>
      <c r="T48" s="134"/>
      <c r="U48" s="134"/>
      <c r="V48" s="134"/>
      <c r="W48" s="136"/>
      <c r="X48" s="134"/>
      <c r="Y48" s="134"/>
      <c r="Z48" s="134"/>
      <c r="AA48" s="134"/>
      <c r="AC48" s="131"/>
      <c r="AD48" s="131"/>
      <c r="AE48" s="131"/>
      <c r="AF48" s="131"/>
      <c r="AG48" s="131"/>
      <c r="AH48" s="131"/>
      <c r="AI48" s="131"/>
      <c r="AJ48" s="131"/>
      <c r="AK48" s="131"/>
      <c r="AL48" s="131"/>
    </row>
    <row r="49" spans="2:32" ht="12.7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row>
    <row r="50" spans="2:32" s="175" customFormat="1" ht="30" customHeight="1">
      <c r="B50" s="172" t="s">
        <v>54</v>
      </c>
      <c r="C50" s="173" t="s">
        <v>295</v>
      </c>
      <c r="D50" s="174" t="s">
        <v>296</v>
      </c>
      <c r="E50" s="174" t="s">
        <v>297</v>
      </c>
      <c r="F50" s="174" t="s">
        <v>298</v>
      </c>
      <c r="G50" s="174" t="s">
        <v>299</v>
      </c>
      <c r="H50" s="173" t="s">
        <v>63</v>
      </c>
      <c r="I50" s="174" t="s">
        <v>64</v>
      </c>
      <c r="J50" s="174" t="s">
        <v>65</v>
      </c>
      <c r="K50" s="174" t="s">
        <v>62</v>
      </c>
      <c r="L50" s="174" t="s">
        <v>60</v>
      </c>
      <c r="M50" s="173" t="s">
        <v>59</v>
      </c>
      <c r="N50" s="174" t="s">
        <v>58</v>
      </c>
      <c r="O50" s="174" t="s">
        <v>57</v>
      </c>
      <c r="P50" s="174" t="s">
        <v>55</v>
      </c>
      <c r="Q50" s="174" t="s">
        <v>56</v>
      </c>
      <c r="R50" s="173" t="s">
        <v>48</v>
      </c>
      <c r="S50" s="174" t="s">
        <v>45</v>
      </c>
      <c r="T50" s="174" t="s">
        <v>49</v>
      </c>
      <c r="U50" s="174" t="s">
        <v>50</v>
      </c>
      <c r="V50" s="174" t="s">
        <v>44</v>
      </c>
      <c r="W50" s="173" t="s">
        <v>51</v>
      </c>
      <c r="X50" s="174" t="s">
        <v>46</v>
      </c>
      <c r="Y50" s="174" t="s">
        <v>52</v>
      </c>
      <c r="Z50" s="174" t="s">
        <v>53</v>
      </c>
      <c r="AA50" s="174" t="s">
        <v>43</v>
      </c>
      <c r="AB50" s="173" t="s">
        <v>71</v>
      </c>
      <c r="AC50" s="174" t="s">
        <v>72</v>
      </c>
      <c r="AD50" s="174" t="s">
        <v>73</v>
      </c>
      <c r="AE50" s="174" t="s">
        <v>74</v>
      </c>
      <c r="AF50" s="174" t="s">
        <v>42</v>
      </c>
    </row>
    <row r="51" spans="2:36" ht="12.75">
      <c r="B51" s="127" t="s">
        <v>284</v>
      </c>
      <c r="C51" s="129">
        <v>36208.5</v>
      </c>
      <c r="D51" s="187">
        <v>12642.859999999999</v>
      </c>
      <c r="E51" s="156">
        <v>2701.3</v>
      </c>
      <c r="F51" s="156">
        <v>5809.51</v>
      </c>
      <c r="G51" s="156">
        <v>15054.92</v>
      </c>
      <c r="H51" s="129">
        <v>36616.97</v>
      </c>
      <c r="I51" s="156">
        <v>12980.330000000002</v>
      </c>
      <c r="J51" s="156">
        <v>2866.65</v>
      </c>
      <c r="K51" s="156">
        <v>5336.050000000001</v>
      </c>
      <c r="L51" s="156">
        <v>15433.94</v>
      </c>
      <c r="M51" s="129">
        <v>40174.509999999995</v>
      </c>
      <c r="N51" s="156">
        <v>12530.1</v>
      </c>
      <c r="O51" s="156">
        <v>3367.4399999999987</v>
      </c>
      <c r="P51" s="156">
        <v>5765.6</v>
      </c>
      <c r="Q51" s="156">
        <v>18511.37</v>
      </c>
      <c r="R51" s="129">
        <v>40213.89</v>
      </c>
      <c r="S51" s="156">
        <v>14241.99</v>
      </c>
      <c r="T51" s="156">
        <v>2747.7</v>
      </c>
      <c r="U51" s="156">
        <v>5503.2</v>
      </c>
      <c r="V51" s="156">
        <v>17721</v>
      </c>
      <c r="W51" s="129"/>
      <c r="X51" s="156"/>
      <c r="Y51" s="156"/>
      <c r="Z51" s="156"/>
      <c r="AA51" s="156"/>
      <c r="AC51" s="131"/>
      <c r="AD51" s="131"/>
      <c r="AE51" s="131"/>
      <c r="AF51" s="131"/>
      <c r="AG51" s="131"/>
      <c r="AH51" s="131"/>
      <c r="AI51" s="131"/>
      <c r="AJ51" s="131"/>
    </row>
    <row r="52" spans="2:36" ht="12.75">
      <c r="B52" s="127" t="s">
        <v>285</v>
      </c>
      <c r="C52" s="129">
        <v>3487.29</v>
      </c>
      <c r="D52" s="187">
        <v>1135.67</v>
      </c>
      <c r="E52" s="156">
        <v>328.1</v>
      </c>
      <c r="F52" s="156">
        <v>674.4200000000001</v>
      </c>
      <c r="G52" s="156">
        <v>1394.2</v>
      </c>
      <c r="H52" s="129">
        <v>3555.43</v>
      </c>
      <c r="I52" s="156">
        <v>1131.5099999999998</v>
      </c>
      <c r="J52" s="156">
        <v>386.13</v>
      </c>
      <c r="K52" s="156">
        <v>647.6199999999999</v>
      </c>
      <c r="L52" s="156">
        <v>1390.17</v>
      </c>
      <c r="M52" s="129">
        <v>3772.2000000000003</v>
      </c>
      <c r="N52" s="156">
        <v>1188.9</v>
      </c>
      <c r="O52" s="156">
        <v>444.6300000000001</v>
      </c>
      <c r="P52" s="156">
        <v>613</v>
      </c>
      <c r="Q52" s="156">
        <v>1525.67</v>
      </c>
      <c r="R52" s="129">
        <v>3719.3100000000004</v>
      </c>
      <c r="S52" s="156">
        <v>1287.91</v>
      </c>
      <c r="T52" s="156">
        <v>395.7</v>
      </c>
      <c r="U52" s="156">
        <v>632.7</v>
      </c>
      <c r="V52" s="156">
        <v>1403</v>
      </c>
      <c r="W52" s="129"/>
      <c r="X52" s="156"/>
      <c r="Y52" s="156"/>
      <c r="Z52" s="156"/>
      <c r="AA52" s="156"/>
      <c r="AC52" s="159"/>
      <c r="AD52" s="131"/>
      <c r="AE52" s="131"/>
      <c r="AF52" s="131"/>
      <c r="AG52" s="131"/>
      <c r="AH52" s="131"/>
      <c r="AI52" s="131"/>
      <c r="AJ52" s="131"/>
    </row>
    <row r="54" spans="3:18" ht="12.75">
      <c r="C54" s="140"/>
      <c r="D54" s="140"/>
      <c r="E54" s="140"/>
      <c r="F54" s="140"/>
      <c r="G54" s="140"/>
      <c r="H54" s="140"/>
      <c r="I54" s="141"/>
      <c r="J54" s="141"/>
      <c r="K54" s="141"/>
      <c r="L54" s="141"/>
      <c r="M54" s="140"/>
      <c r="N54" s="141"/>
      <c r="O54" s="141"/>
      <c r="P54" s="141"/>
      <c r="R54" s="140"/>
    </row>
    <row r="55" spans="10:11" ht="12.75">
      <c r="J55" s="160"/>
      <c r="K55" s="160"/>
    </row>
    <row r="56" spans="3:27" ht="12.75">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row>
    <row r="57" spans="2:27" ht="12.75">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row>
    <row r="58" spans="2:27" ht="12.75">
      <c r="B58" s="127"/>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row>
    <row r="59" spans="2:27" ht="12.75">
      <c r="B59" s="162"/>
      <c r="C59" s="129"/>
      <c r="D59" s="129"/>
      <c r="E59" s="129"/>
      <c r="F59" s="129"/>
      <c r="G59" s="129"/>
      <c r="H59" s="129"/>
      <c r="I59" s="130"/>
      <c r="J59" s="130"/>
      <c r="K59" s="130"/>
      <c r="L59" s="130"/>
      <c r="M59" s="129"/>
      <c r="N59" s="130"/>
      <c r="O59" s="130"/>
      <c r="P59" s="130"/>
      <c r="Q59" s="130"/>
      <c r="R59" s="129"/>
      <c r="S59" s="130"/>
      <c r="T59" s="130"/>
      <c r="U59" s="130"/>
      <c r="V59" s="130"/>
      <c r="W59" s="129"/>
      <c r="X59" s="130"/>
      <c r="Y59" s="130"/>
      <c r="Z59" s="130"/>
      <c r="AA59" s="130"/>
    </row>
    <row r="60" spans="2:27" ht="12.75">
      <c r="B60" s="157"/>
      <c r="C60" s="133"/>
      <c r="D60" s="133"/>
      <c r="E60" s="133"/>
      <c r="F60" s="133"/>
      <c r="G60" s="133"/>
      <c r="H60" s="133"/>
      <c r="I60" s="134"/>
      <c r="J60" s="134"/>
      <c r="K60" s="134"/>
      <c r="L60" s="134"/>
      <c r="M60" s="133"/>
      <c r="N60" s="134"/>
      <c r="O60" s="135"/>
      <c r="P60" s="135"/>
      <c r="Q60" s="134"/>
      <c r="R60" s="133"/>
      <c r="S60" s="134"/>
      <c r="T60" s="134"/>
      <c r="U60" s="134"/>
      <c r="V60" s="134"/>
      <c r="W60" s="133"/>
      <c r="X60" s="134"/>
      <c r="Y60" s="134"/>
      <c r="Z60" s="134"/>
      <c r="AA60" s="134"/>
    </row>
    <row r="61" spans="2:27" ht="12.75">
      <c r="B61" s="157"/>
      <c r="C61" s="136"/>
      <c r="D61" s="136"/>
      <c r="E61" s="136"/>
      <c r="F61" s="136"/>
      <c r="G61" s="136"/>
      <c r="H61" s="136"/>
      <c r="I61" s="134"/>
      <c r="J61" s="134"/>
      <c r="K61" s="134"/>
      <c r="L61" s="134"/>
      <c r="M61" s="136"/>
      <c r="N61" s="134"/>
      <c r="O61" s="134"/>
      <c r="P61" s="134"/>
      <c r="Q61" s="134"/>
      <c r="R61" s="136"/>
      <c r="S61" s="134"/>
      <c r="T61" s="134"/>
      <c r="U61" s="134"/>
      <c r="V61" s="134"/>
      <c r="W61" s="136"/>
      <c r="X61" s="134"/>
      <c r="Y61" s="134"/>
      <c r="Z61" s="134"/>
      <c r="AA61" s="134"/>
    </row>
    <row r="62" spans="2:27" ht="12.75">
      <c r="B62" s="162"/>
      <c r="C62" s="129"/>
      <c r="D62" s="129"/>
      <c r="E62" s="129"/>
      <c r="F62" s="129"/>
      <c r="G62" s="129"/>
      <c r="H62" s="129"/>
      <c r="I62" s="130"/>
      <c r="J62" s="130"/>
      <c r="K62" s="130"/>
      <c r="L62" s="130"/>
      <c r="M62" s="129"/>
      <c r="N62" s="130"/>
      <c r="O62" s="130"/>
      <c r="P62" s="130"/>
      <c r="Q62" s="130"/>
      <c r="R62" s="129"/>
      <c r="S62" s="130"/>
      <c r="T62" s="130"/>
      <c r="U62" s="130"/>
      <c r="V62" s="130"/>
      <c r="W62" s="129"/>
      <c r="X62" s="130"/>
      <c r="Y62" s="130"/>
      <c r="Z62" s="130"/>
      <c r="AA62" s="130"/>
    </row>
    <row r="63" spans="2:27" ht="12.75">
      <c r="B63" s="157"/>
      <c r="C63" s="136"/>
      <c r="D63" s="136"/>
      <c r="E63" s="136"/>
      <c r="F63" s="136"/>
      <c r="G63" s="136"/>
      <c r="H63" s="136"/>
      <c r="I63" s="134"/>
      <c r="J63" s="134"/>
      <c r="K63" s="134"/>
      <c r="L63" s="134"/>
      <c r="M63" s="136"/>
      <c r="N63" s="134"/>
      <c r="O63" s="134"/>
      <c r="P63" s="134"/>
      <c r="Q63" s="134"/>
      <c r="R63" s="136"/>
      <c r="S63" s="134"/>
      <c r="T63" s="134"/>
      <c r="U63" s="134"/>
      <c r="V63" s="134"/>
      <c r="W63" s="136"/>
      <c r="X63" s="134"/>
      <c r="Y63" s="134"/>
      <c r="Z63" s="134"/>
      <c r="AA63" s="134"/>
    </row>
    <row r="64" spans="2:27" ht="12.75">
      <c r="B64" s="157"/>
      <c r="C64" s="136"/>
      <c r="D64" s="136"/>
      <c r="E64" s="136"/>
      <c r="F64" s="136"/>
      <c r="G64" s="136"/>
      <c r="H64" s="136"/>
      <c r="I64" s="134"/>
      <c r="J64" s="134"/>
      <c r="K64" s="134"/>
      <c r="L64" s="134"/>
      <c r="M64" s="136"/>
      <c r="N64" s="134"/>
      <c r="O64" s="134"/>
      <c r="P64" s="134"/>
      <c r="Q64" s="134"/>
      <c r="R64" s="136"/>
      <c r="S64" s="134"/>
      <c r="T64" s="134"/>
      <c r="U64" s="134"/>
      <c r="V64" s="134"/>
      <c r="W64" s="136"/>
      <c r="X64" s="134"/>
      <c r="Y64" s="134"/>
      <c r="Z64" s="134"/>
      <c r="AA64" s="134"/>
    </row>
    <row r="65" spans="2:27" ht="12.75">
      <c r="B65" s="144"/>
      <c r="C65" s="129"/>
      <c r="D65" s="129"/>
      <c r="E65" s="129"/>
      <c r="F65" s="129"/>
      <c r="G65" s="129"/>
      <c r="H65" s="129"/>
      <c r="I65" s="138"/>
      <c r="J65" s="138"/>
      <c r="K65" s="138"/>
      <c r="L65" s="138"/>
      <c r="M65" s="129"/>
      <c r="N65" s="138"/>
      <c r="O65" s="138"/>
      <c r="P65" s="138"/>
      <c r="Q65" s="138"/>
      <c r="R65" s="129"/>
      <c r="S65" s="138"/>
      <c r="T65" s="138"/>
      <c r="U65" s="138"/>
      <c r="V65" s="138"/>
      <c r="W65" s="129"/>
      <c r="X65" s="138"/>
      <c r="Y65" s="138"/>
      <c r="Z65" s="138"/>
      <c r="AA65" s="138"/>
    </row>
    <row r="66" spans="2:27" ht="12.75">
      <c r="B66" s="144"/>
      <c r="C66" s="129"/>
      <c r="D66" s="129"/>
      <c r="E66" s="129"/>
      <c r="F66" s="129"/>
      <c r="G66" s="129"/>
      <c r="H66" s="129"/>
      <c r="I66" s="138"/>
      <c r="J66" s="138"/>
      <c r="K66" s="138"/>
      <c r="L66" s="138"/>
      <c r="M66" s="129"/>
      <c r="N66" s="138"/>
      <c r="O66" s="138"/>
      <c r="P66" s="138"/>
      <c r="Q66" s="138"/>
      <c r="R66" s="129"/>
      <c r="S66" s="138"/>
      <c r="T66" s="138"/>
      <c r="U66" s="138"/>
      <c r="V66" s="138"/>
      <c r="W66" s="129"/>
      <c r="X66" s="138"/>
      <c r="Y66" s="138"/>
      <c r="Z66" s="138"/>
      <c r="AA66" s="138"/>
    </row>
    <row r="68" spans="2:36" ht="12.75">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C68" s="131"/>
      <c r="AD68" s="131"/>
      <c r="AE68" s="131"/>
      <c r="AF68" s="131"/>
      <c r="AG68" s="131"/>
      <c r="AH68" s="131"/>
      <c r="AI68" s="131"/>
      <c r="AJ68" s="131"/>
    </row>
    <row r="69" spans="2:36" ht="12.75">
      <c r="B69" s="127"/>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C69" s="131"/>
      <c r="AD69" s="131"/>
      <c r="AE69" s="131"/>
      <c r="AF69" s="131"/>
      <c r="AG69" s="131"/>
      <c r="AH69" s="131"/>
      <c r="AI69" s="131"/>
      <c r="AJ69" s="131"/>
    </row>
    <row r="70" spans="2:36" ht="12.75">
      <c r="B70" s="127"/>
      <c r="C70" s="129"/>
      <c r="D70" s="129"/>
      <c r="E70" s="129"/>
      <c r="F70" s="129"/>
      <c r="G70" s="129"/>
      <c r="H70" s="129"/>
      <c r="I70" s="156"/>
      <c r="J70" s="156"/>
      <c r="K70" s="156"/>
      <c r="L70" s="156"/>
      <c r="M70" s="129"/>
      <c r="N70" s="156"/>
      <c r="O70" s="156"/>
      <c r="P70" s="156"/>
      <c r="Q70" s="156"/>
      <c r="R70" s="129"/>
      <c r="S70" s="156"/>
      <c r="T70" s="156"/>
      <c r="U70" s="156"/>
      <c r="V70" s="156"/>
      <c r="W70" s="129"/>
      <c r="X70" s="156"/>
      <c r="Y70" s="156"/>
      <c r="Z70" s="156"/>
      <c r="AA70" s="156"/>
      <c r="AC70" s="131"/>
      <c r="AD70" s="131"/>
      <c r="AE70" s="131"/>
      <c r="AF70" s="131"/>
      <c r="AG70" s="131"/>
      <c r="AH70" s="131"/>
      <c r="AI70" s="131"/>
      <c r="AJ70" s="131"/>
    </row>
    <row r="71" spans="2:36" ht="12.75">
      <c r="B71" s="157"/>
      <c r="C71" s="136"/>
      <c r="D71" s="136"/>
      <c r="E71" s="136"/>
      <c r="F71" s="136"/>
      <c r="G71" s="136"/>
      <c r="H71" s="136"/>
      <c r="I71" s="134"/>
      <c r="J71" s="134"/>
      <c r="K71" s="134"/>
      <c r="L71" s="134"/>
      <c r="M71" s="136"/>
      <c r="N71" s="134"/>
      <c r="O71" s="135"/>
      <c r="P71" s="135"/>
      <c r="Q71" s="134"/>
      <c r="R71" s="136"/>
      <c r="S71" s="134"/>
      <c r="T71" s="134"/>
      <c r="U71" s="134"/>
      <c r="V71" s="134"/>
      <c r="W71" s="136"/>
      <c r="X71" s="134"/>
      <c r="Y71" s="134"/>
      <c r="Z71" s="134"/>
      <c r="AA71" s="134"/>
      <c r="AC71" s="131"/>
      <c r="AD71" s="131"/>
      <c r="AE71" s="131"/>
      <c r="AF71" s="131"/>
      <c r="AG71" s="131"/>
      <c r="AH71" s="131"/>
      <c r="AI71" s="131"/>
      <c r="AJ71" s="131"/>
    </row>
    <row r="72" spans="2:36" ht="12.75">
      <c r="B72" s="157"/>
      <c r="C72" s="136"/>
      <c r="D72" s="136"/>
      <c r="E72" s="136"/>
      <c r="F72" s="136"/>
      <c r="G72" s="136"/>
      <c r="H72" s="136"/>
      <c r="I72" s="134"/>
      <c r="J72" s="134"/>
      <c r="K72" s="134"/>
      <c r="L72" s="134"/>
      <c r="M72" s="136"/>
      <c r="N72" s="134"/>
      <c r="O72" s="134"/>
      <c r="P72" s="134"/>
      <c r="Q72" s="134"/>
      <c r="R72" s="136"/>
      <c r="S72" s="134"/>
      <c r="T72" s="134"/>
      <c r="U72" s="134"/>
      <c r="V72" s="134"/>
      <c r="W72" s="136"/>
      <c r="X72" s="134"/>
      <c r="Y72" s="134"/>
      <c r="Z72" s="134"/>
      <c r="AA72" s="134"/>
      <c r="AC72" s="131"/>
      <c r="AD72" s="131"/>
      <c r="AE72" s="131"/>
      <c r="AF72" s="131"/>
      <c r="AG72" s="131"/>
      <c r="AH72" s="131"/>
      <c r="AI72" s="131"/>
      <c r="AJ72" s="131"/>
    </row>
    <row r="73" spans="2:36" ht="12.75">
      <c r="B73" s="127"/>
      <c r="C73" s="129"/>
      <c r="D73" s="129"/>
      <c r="E73" s="129"/>
      <c r="F73" s="129"/>
      <c r="G73" s="129"/>
      <c r="H73" s="129"/>
      <c r="I73" s="156"/>
      <c r="J73" s="156"/>
      <c r="K73" s="156"/>
      <c r="L73" s="156"/>
      <c r="M73" s="129"/>
      <c r="N73" s="156"/>
      <c r="O73" s="156"/>
      <c r="P73" s="156"/>
      <c r="Q73" s="156"/>
      <c r="R73" s="129"/>
      <c r="S73" s="156"/>
      <c r="T73" s="156"/>
      <c r="U73" s="156"/>
      <c r="V73" s="156"/>
      <c r="W73" s="129"/>
      <c r="X73" s="156"/>
      <c r="Y73" s="156"/>
      <c r="Z73" s="156"/>
      <c r="AA73" s="156"/>
      <c r="AC73" s="131"/>
      <c r="AD73" s="131"/>
      <c r="AE73" s="131"/>
      <c r="AF73" s="131"/>
      <c r="AG73" s="131"/>
      <c r="AH73" s="131"/>
      <c r="AI73" s="131"/>
      <c r="AJ73" s="131"/>
    </row>
    <row r="74" spans="2:36" ht="12.75">
      <c r="B74" s="157"/>
      <c r="C74" s="136"/>
      <c r="D74" s="136"/>
      <c r="E74" s="136"/>
      <c r="F74" s="136"/>
      <c r="G74" s="136"/>
      <c r="H74" s="136"/>
      <c r="I74" s="134"/>
      <c r="J74" s="134"/>
      <c r="K74" s="134"/>
      <c r="L74" s="134"/>
      <c r="M74" s="136"/>
      <c r="N74" s="134"/>
      <c r="O74" s="135"/>
      <c r="P74" s="135"/>
      <c r="Q74" s="134"/>
      <c r="R74" s="136"/>
      <c r="S74" s="134"/>
      <c r="T74" s="134"/>
      <c r="U74" s="134"/>
      <c r="V74" s="134"/>
      <c r="W74" s="136"/>
      <c r="X74" s="134"/>
      <c r="Y74" s="134"/>
      <c r="Z74" s="134"/>
      <c r="AA74" s="134"/>
      <c r="AC74" s="131"/>
      <c r="AD74" s="131"/>
      <c r="AE74" s="131"/>
      <c r="AF74" s="131"/>
      <c r="AG74" s="131"/>
      <c r="AH74" s="131"/>
      <c r="AI74" s="131"/>
      <c r="AJ74" s="131"/>
    </row>
    <row r="75" spans="2:36" ht="12.75">
      <c r="B75" s="157"/>
      <c r="C75" s="136"/>
      <c r="D75" s="136"/>
      <c r="E75" s="136"/>
      <c r="F75" s="136"/>
      <c r="G75" s="136"/>
      <c r="H75" s="136"/>
      <c r="I75" s="134"/>
      <c r="J75" s="134"/>
      <c r="K75" s="134"/>
      <c r="L75" s="134"/>
      <c r="M75" s="136"/>
      <c r="N75" s="134"/>
      <c r="O75" s="134"/>
      <c r="P75" s="134"/>
      <c r="Q75" s="134"/>
      <c r="R75" s="136"/>
      <c r="S75" s="134"/>
      <c r="T75" s="134"/>
      <c r="U75" s="134"/>
      <c r="V75" s="134"/>
      <c r="W75" s="136"/>
      <c r="X75" s="134"/>
      <c r="Y75" s="134"/>
      <c r="Z75" s="134"/>
      <c r="AA75" s="134"/>
      <c r="AC75" s="131"/>
      <c r="AD75" s="131"/>
      <c r="AE75" s="131"/>
      <c r="AF75" s="131"/>
      <c r="AG75" s="131"/>
      <c r="AH75" s="131"/>
      <c r="AI75" s="131"/>
      <c r="AJ75" s="131"/>
    </row>
    <row r="76" spans="2:36" ht="12.75">
      <c r="B76" s="127"/>
      <c r="C76" s="158"/>
      <c r="D76" s="158"/>
      <c r="E76" s="158"/>
      <c r="F76" s="158"/>
      <c r="G76" s="158"/>
      <c r="H76" s="158"/>
      <c r="I76" s="156"/>
      <c r="J76" s="156"/>
      <c r="K76" s="156"/>
      <c r="L76" s="156"/>
      <c r="M76" s="158"/>
      <c r="N76" s="156"/>
      <c r="O76" s="156"/>
      <c r="P76" s="156"/>
      <c r="Q76" s="156"/>
      <c r="R76" s="158"/>
      <c r="S76" s="156"/>
      <c r="T76" s="156"/>
      <c r="U76" s="156"/>
      <c r="V76" s="156"/>
      <c r="W76" s="158"/>
      <c r="X76" s="156"/>
      <c r="Y76" s="156"/>
      <c r="Z76" s="156"/>
      <c r="AA76" s="156"/>
      <c r="AC76" s="131"/>
      <c r="AD76" s="131"/>
      <c r="AE76" s="131"/>
      <c r="AF76" s="131"/>
      <c r="AG76" s="131"/>
      <c r="AH76" s="131"/>
      <c r="AI76" s="131"/>
      <c r="AJ76" s="131"/>
    </row>
    <row r="77" spans="2:36" ht="12.75">
      <c r="B77" s="127"/>
      <c r="C77" s="158"/>
      <c r="D77" s="158"/>
      <c r="E77" s="158"/>
      <c r="F77" s="158"/>
      <c r="G77" s="158"/>
      <c r="H77" s="158"/>
      <c r="I77" s="156"/>
      <c r="J77" s="156"/>
      <c r="K77" s="156"/>
      <c r="L77" s="156"/>
      <c r="M77" s="158"/>
      <c r="N77" s="156"/>
      <c r="O77" s="156"/>
      <c r="P77" s="156"/>
      <c r="Q77" s="156"/>
      <c r="R77" s="158"/>
      <c r="S77" s="156"/>
      <c r="T77" s="156"/>
      <c r="U77" s="156"/>
      <c r="V77" s="156"/>
      <c r="W77" s="158"/>
      <c r="X77" s="156"/>
      <c r="Y77" s="156"/>
      <c r="Z77" s="156"/>
      <c r="AA77" s="156"/>
      <c r="AC77" s="131"/>
      <c r="AD77" s="131"/>
      <c r="AE77" s="131"/>
      <c r="AF77" s="131"/>
      <c r="AG77" s="131"/>
      <c r="AH77" s="131"/>
      <c r="AI77" s="131"/>
      <c r="AJ77" s="131"/>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Zając Weronika</cp:lastModifiedBy>
  <cp:lastPrinted>2014-11-04T08:31:44Z</cp:lastPrinted>
  <dcterms:created xsi:type="dcterms:W3CDTF">2007-11-13T09:27:33Z</dcterms:created>
  <dcterms:modified xsi:type="dcterms:W3CDTF">2016-03-03T09:53:33Z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ies>
</file>