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zeliczniki" sheetId="1" r:id="rId1"/>
  </sheets>
  <calcPr calcId="145621" iterate="1"/>
</workbook>
</file>

<file path=xl/calcChain.xml><?xml version="1.0" encoding="utf-8"?>
<calcChain xmlns="http://schemas.openxmlformats.org/spreadsheetml/2006/main">
  <c r="I12" i="1" l="1"/>
  <c r="J11" i="1" s="1"/>
  <c r="H12" i="1"/>
  <c r="G12" i="1"/>
  <c r="F12" i="1"/>
  <c r="E12" i="1"/>
  <c r="J7" i="1" s="1"/>
  <c r="C12" i="1"/>
  <c r="B12" i="1"/>
  <c r="D12" i="1" s="1"/>
  <c r="J6" i="1" s="1"/>
  <c r="B11" i="1"/>
  <c r="J10" i="1"/>
  <c r="J9" i="1"/>
  <c r="J8" i="1"/>
  <c r="J5" i="1"/>
  <c r="D4" i="1"/>
</calcChain>
</file>

<file path=xl/sharedStrings.xml><?xml version="1.0" encoding="utf-8"?>
<sst xmlns="http://schemas.openxmlformats.org/spreadsheetml/2006/main" count="26" uniqueCount="17">
  <si>
    <t>1 mld m3 gazu ziemnego</t>
  </si>
  <si>
    <t>1 mld cf gazu ziemnego</t>
  </si>
  <si>
    <t>1 mln t ropy naftowej</t>
  </si>
  <si>
    <t>1 mln t LNG</t>
  </si>
  <si>
    <t>1 mln t węgla kamiennego</t>
  </si>
  <si>
    <t>1 bln Btu</t>
  </si>
  <si>
    <t>1 PJ</t>
  </si>
  <si>
    <t>1 mln boe</t>
  </si>
  <si>
    <t>1 TWh</t>
  </si>
  <si>
    <t>ekwiwalent baryłki ropy naftowej  (1 baryłka to ok. 0,136 tony)</t>
  </si>
  <si>
    <t>British termal units; jednostka energii (ilość energii potrzebna do podniesienia temperatury jednego funta wody o jeden stopień Fahrenheita)</t>
  </si>
  <si>
    <t>stopa sześcienna</t>
  </si>
  <si>
    <t>Przeliczniki</t>
  </si>
  <si>
    <t>Definicje</t>
  </si>
  <si>
    <t>boe</t>
  </si>
  <si>
    <t>Btu</t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</si>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</sst>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2" borderId="0" xfId="0" applyFill="1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0" borderId="0" xfId="1" applyFont="1" applyFill="1" applyBorder="1"/>
    <xf numFmtId="2" fontId="2" fillId="0" borderId="0" xfId="1" applyNumberFormat="1" applyFont="1" applyFill="1" applyBorder="1"/>
    <xf numFmtId="0" fontId="2" fillId="0" borderId="0" xfId="1" applyFont="1" applyFill="1"/>
    <xf numFmtId="0" fontId="2" fillId="0" borderId="3" xfId="1" applyFont="1" applyFill="1" applyBorder="1"/>
    <xf numFmtId="164" fontId="2" fillId="0" borderId="3" xfId="1" applyNumberFormat="1" applyFont="1" applyFill="1" applyBorder="1"/>
    <xf numFmtId="2" fontId="2" fillId="0" borderId="3" xfId="1" applyNumberFormat="1" applyFont="1" applyFill="1" applyBorder="1"/>
    <xf numFmtId="0" fontId="2" fillId="2" borderId="4" xfId="2" applyFont="1" applyFill="1" applyBorder="1"/>
    <xf numFmtId="0" fontId="2" fillId="2" borderId="5" xfId="2" applyFont="1" applyFill="1" applyBorder="1" applyAlignment="1">
      <alignment horizontal="left"/>
    </xf>
    <xf numFmtId="0" fontId="2" fillId="2" borderId="6" xfId="2" applyFont="1" applyFill="1" applyBorder="1" applyAlignment="1">
      <alignment horizontal="left"/>
    </xf>
    <xf numFmtId="0" fontId="2" fillId="2" borderId="7" xfId="2" applyFont="1" applyFill="1" applyBorder="1" applyAlignment="1">
      <alignment horizontal="left" wrapText="1"/>
    </xf>
    <xf numFmtId="0" fontId="2" fillId="2" borderId="8" xfId="2" applyFont="1" applyFill="1" applyBorder="1" applyAlignment="1">
      <alignment horizontal="left" wrapText="1"/>
    </xf>
    <xf numFmtId="0" fontId="2" fillId="2" borderId="9" xfId="2" applyFont="1" applyFill="1" applyBorder="1" applyAlignment="1">
      <alignment horizontal="left"/>
    </xf>
    <xf numFmtId="0" fontId="2" fillId="2" borderId="10" xfId="2" applyFont="1" applyFill="1" applyBorder="1" applyAlignment="1">
      <alignment horizontal="left"/>
    </xf>
    <xf numFmtId="0" fontId="3" fillId="2" borderId="1" xfId="2" applyFont="1" applyFill="1" applyBorder="1"/>
    <xf numFmtId="0" fontId="1" fillId="2" borderId="0" xfId="2" applyFill="1"/>
    <xf numFmtId="0" fontId="2" fillId="2" borderId="2" xfId="1" applyFont="1" applyFill="1" applyBorder="1"/>
    <xf numFmtId="0" fontId="2" fillId="2" borderId="0" xfId="1" applyFont="1" applyFill="1" applyBorder="1"/>
    <xf numFmtId="0" fontId="2" fillId="2" borderId="3" xfId="1" applyFont="1" applyFill="1" applyBorder="1"/>
    <xf numFmtId="0" fontId="4" fillId="2" borderId="11" xfId="2" applyFont="1" applyFill="1" applyBorder="1"/>
    <xf numFmtId="0" fontId="4" fillId="2" borderId="12" xfId="2" applyFont="1" applyFill="1" applyBorder="1" applyAlignment="1">
      <alignment vertical="center"/>
    </xf>
    <xf numFmtId="0" fontId="4" fillId="2" borderId="13" xfId="2" applyFont="1" applyFill="1" applyBorder="1"/>
  </cellXfs>
  <cellStyles count="3">
    <cellStyle name="Normalny" xfId="0" builtinId="0"/>
    <cellStyle name="Normalny 21" xfId="1"/>
    <cellStyle name="Normalny 2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25" sqref="K25"/>
    </sheetView>
  </sheetViews>
  <sheetFormatPr defaultRowHeight="15" x14ac:dyDescent="0.25"/>
  <cols>
    <col min="1" max="1" width="22.140625" bestFit="1" customWidth="1"/>
    <col min="2" max="2" width="21" bestFit="1" customWidth="1"/>
    <col min="3" max="3" width="19.7109375" bestFit="1" customWidth="1"/>
    <col min="4" max="4" width="17.28515625" bestFit="1" customWidth="1"/>
    <col min="5" max="6" width="22.140625" bestFit="1" customWidth="1"/>
    <col min="7" max="7" width="7.85546875" bestFit="1" customWidth="1"/>
    <col min="8" max="8" width="5" bestFit="1" customWidth="1"/>
    <col min="9" max="9" width="8.85546875" bestFit="1" customWidth="1"/>
    <col min="10" max="10" width="6" bestFit="1" customWidth="1"/>
  </cols>
  <sheetData>
    <row r="1" spans="1:10" x14ac:dyDescent="0.25">
      <c r="A1" s="17" t="s">
        <v>12</v>
      </c>
      <c r="B1" s="18"/>
      <c r="C1" s="18"/>
      <c r="D1" s="18"/>
      <c r="E1" s="18"/>
      <c r="F1" s="2"/>
      <c r="G1" s="2"/>
      <c r="H1" s="2"/>
      <c r="I1" s="2"/>
      <c r="J1" s="2"/>
    </row>
    <row r="2" spans="1:10" x14ac:dyDescent="0.25">
      <c r="A2" s="1"/>
      <c r="B2" s="1"/>
      <c r="C2" s="1"/>
      <c r="D2" s="1"/>
      <c r="E2" s="1"/>
      <c r="F2" s="2"/>
      <c r="G2" s="2"/>
      <c r="H2" s="2"/>
      <c r="I2" s="2"/>
      <c r="J2" s="2"/>
    </row>
    <row r="3" spans="1:10" x14ac:dyDescent="0.25">
      <c r="A3" s="19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20" t="s">
        <v>0</v>
      </c>
      <c r="B4" s="4">
        <v>1</v>
      </c>
      <c r="C4" s="4">
        <v>35.299999999999997</v>
      </c>
      <c r="D4" s="5">
        <f>1/B6</f>
        <v>0.89847259658580414</v>
      </c>
      <c r="E4" s="6">
        <v>0.73</v>
      </c>
      <c r="F4" s="6">
        <v>1.35</v>
      </c>
      <c r="G4" s="4">
        <v>36</v>
      </c>
      <c r="H4" s="4">
        <v>38</v>
      </c>
      <c r="I4" s="4">
        <v>6.45</v>
      </c>
      <c r="J4" s="5">
        <v>10.97</v>
      </c>
    </row>
    <row r="5" spans="1:10" x14ac:dyDescent="0.25">
      <c r="A5" s="21" t="s">
        <v>1</v>
      </c>
      <c r="B5" s="7">
        <v>2.8000000000000001E-2</v>
      </c>
      <c r="C5" s="7">
        <v>1</v>
      </c>
      <c r="D5" s="7">
        <v>2.5999999999999999E-2</v>
      </c>
      <c r="E5" s="8">
        <v>2.1000000000000001E-2</v>
      </c>
      <c r="F5" s="8">
        <v>3.7999999999999999E-2</v>
      </c>
      <c r="G5" s="7">
        <v>1.03</v>
      </c>
      <c r="H5" s="7">
        <v>1.08</v>
      </c>
      <c r="I5" s="7">
        <v>0.18</v>
      </c>
      <c r="J5" s="9">
        <f>1/C12</f>
        <v>0.29307112455200413</v>
      </c>
    </row>
    <row r="6" spans="1:10" x14ac:dyDescent="0.25">
      <c r="A6" s="20" t="s">
        <v>2</v>
      </c>
      <c r="B6" s="4">
        <v>1.113</v>
      </c>
      <c r="C6" s="4">
        <v>39.200000000000003</v>
      </c>
      <c r="D6" s="4">
        <v>1</v>
      </c>
      <c r="E6" s="4">
        <v>0.81</v>
      </c>
      <c r="F6" s="6">
        <v>1.52</v>
      </c>
      <c r="G6" s="4">
        <v>40.4</v>
      </c>
      <c r="H6" s="4">
        <v>42.7</v>
      </c>
      <c r="I6" s="4">
        <v>7.33</v>
      </c>
      <c r="J6" s="5">
        <f>1/D12</f>
        <v>11.649577200942165</v>
      </c>
    </row>
    <row r="7" spans="1:10" x14ac:dyDescent="0.25">
      <c r="A7" s="21" t="s">
        <v>3</v>
      </c>
      <c r="B7" s="7">
        <v>1.38</v>
      </c>
      <c r="C7" s="7">
        <v>48.7</v>
      </c>
      <c r="D7" s="7">
        <v>1.23</v>
      </c>
      <c r="E7" s="7">
        <v>1</v>
      </c>
      <c r="F7" s="9">
        <v>1.86</v>
      </c>
      <c r="G7" s="7">
        <v>52</v>
      </c>
      <c r="H7" s="7">
        <v>55</v>
      </c>
      <c r="I7" s="7">
        <v>8.68</v>
      </c>
      <c r="J7" s="9">
        <f>1/E12</f>
        <v>14.338117639530536</v>
      </c>
    </row>
    <row r="8" spans="1:10" x14ac:dyDescent="0.25">
      <c r="A8" s="20" t="s">
        <v>4</v>
      </c>
      <c r="B8" s="4">
        <v>0.74</v>
      </c>
      <c r="C8" s="4">
        <v>26.1</v>
      </c>
      <c r="D8" s="4">
        <v>0.66</v>
      </c>
      <c r="E8" s="4">
        <v>0.54</v>
      </c>
      <c r="F8" s="6">
        <v>1</v>
      </c>
      <c r="G8" s="4">
        <v>26.7</v>
      </c>
      <c r="H8" s="4">
        <v>28.1</v>
      </c>
      <c r="I8" s="4">
        <v>4.66</v>
      </c>
      <c r="J8" s="5">
        <f>1/F12</f>
        <v>8.1410021573655733</v>
      </c>
    </row>
    <row r="9" spans="1:10" x14ac:dyDescent="0.25">
      <c r="A9" s="21" t="s">
        <v>5</v>
      </c>
      <c r="B9" s="7">
        <v>2.8000000000000001E-2</v>
      </c>
      <c r="C9" s="7">
        <v>0.98</v>
      </c>
      <c r="D9" s="7">
        <v>2.5000000000000001E-2</v>
      </c>
      <c r="E9" s="9">
        <v>0.02</v>
      </c>
      <c r="F9" s="8">
        <v>3.7999999999999999E-2</v>
      </c>
      <c r="G9" s="7">
        <v>1</v>
      </c>
      <c r="H9" s="7">
        <v>1.06</v>
      </c>
      <c r="I9" s="7">
        <v>0.17</v>
      </c>
      <c r="J9" s="9">
        <f>293071070/1000000000</f>
        <v>0.29307106999999999</v>
      </c>
    </row>
    <row r="10" spans="1:10" x14ac:dyDescent="0.25">
      <c r="A10" s="20" t="s">
        <v>6</v>
      </c>
      <c r="B10" s="4">
        <v>2.5999999999999999E-2</v>
      </c>
      <c r="C10" s="4">
        <v>0.93</v>
      </c>
      <c r="D10" s="4">
        <v>0.23</v>
      </c>
      <c r="E10" s="6">
        <v>1.9E-2</v>
      </c>
      <c r="F10" s="6">
        <v>3.5999999999999997E-2</v>
      </c>
      <c r="G10" s="4">
        <v>0.95</v>
      </c>
      <c r="H10" s="4">
        <v>1</v>
      </c>
      <c r="I10" s="4">
        <v>0.17</v>
      </c>
      <c r="J10" s="5">
        <f>1/H12</f>
        <v>0.27777777777777779</v>
      </c>
    </row>
    <row r="11" spans="1:10" x14ac:dyDescent="0.25">
      <c r="A11" s="21" t="s">
        <v>7</v>
      </c>
      <c r="B11" s="7">
        <f>ROUND(1/6.447,2)</f>
        <v>0.16</v>
      </c>
      <c r="C11" s="7">
        <v>5.61</v>
      </c>
      <c r="D11" s="7">
        <v>0.14000000000000001</v>
      </c>
      <c r="E11" s="9">
        <v>0.12</v>
      </c>
      <c r="F11" s="9">
        <v>0.21</v>
      </c>
      <c r="G11" s="7">
        <v>5.8</v>
      </c>
      <c r="H11" s="7">
        <v>6.04</v>
      </c>
      <c r="I11" s="7">
        <v>1</v>
      </c>
      <c r="J11" s="9">
        <f>1/I12</f>
        <v>1.7000000003400004</v>
      </c>
    </row>
    <row r="12" spans="1:10" x14ac:dyDescent="0.25">
      <c r="A12" s="21" t="s">
        <v>8</v>
      </c>
      <c r="B12" s="8">
        <f>C12*B5</f>
        <v>9.5539948E-2</v>
      </c>
      <c r="C12" s="9">
        <f>3412141/1000000000*1000</f>
        <v>3.4121410000000001</v>
      </c>
      <c r="D12" s="8">
        <f>B12*D4</f>
        <v>8.5840025157232699E-2</v>
      </c>
      <c r="E12" s="9">
        <f>B12*E4</f>
        <v>6.9744162040000002E-2</v>
      </c>
      <c r="F12" s="8">
        <f>122.835/1000000*1000</f>
        <v>0.12283499999999999</v>
      </c>
      <c r="G12" s="9">
        <f>3413940256/1000000000000*1000</f>
        <v>3.4139402560000001</v>
      </c>
      <c r="H12" s="7">
        <f>0.0036*1000</f>
        <v>3.6</v>
      </c>
      <c r="I12" s="9">
        <f>588.235294/1000000*1000</f>
        <v>0.58823529399999985</v>
      </c>
      <c r="J12" s="7">
        <v>1</v>
      </c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 customHeight="1" x14ac:dyDescent="0.25">
      <c r="A14" s="10" t="s">
        <v>13</v>
      </c>
      <c r="B14" s="10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2" t="s">
        <v>14</v>
      </c>
      <c r="B15" s="11" t="s">
        <v>9</v>
      </c>
      <c r="C15" s="12"/>
      <c r="D15" s="12"/>
      <c r="E15" s="12"/>
      <c r="F15" s="12"/>
      <c r="G15" s="2"/>
      <c r="H15" s="2"/>
      <c r="I15" s="2"/>
      <c r="J15" s="2"/>
    </row>
    <row r="16" spans="1:10" ht="27" customHeight="1" x14ac:dyDescent="0.25">
      <c r="A16" s="23" t="s">
        <v>15</v>
      </c>
      <c r="B16" s="13" t="s">
        <v>10</v>
      </c>
      <c r="C16" s="14"/>
      <c r="D16" s="14"/>
      <c r="E16" s="14"/>
      <c r="F16" s="14"/>
      <c r="G16" s="2"/>
      <c r="H16" s="2"/>
      <c r="I16" s="2"/>
      <c r="J16" s="2"/>
    </row>
    <row r="17" spans="1:10" ht="18.75" customHeight="1" x14ac:dyDescent="0.25">
      <c r="A17" s="24" t="s">
        <v>16</v>
      </c>
      <c r="B17" s="15" t="s">
        <v>11</v>
      </c>
      <c r="C17" s="16"/>
      <c r="D17" s="16"/>
      <c r="E17" s="16"/>
      <c r="F17" s="16"/>
      <c r="G17" s="2"/>
      <c r="H17" s="2"/>
      <c r="I17" s="2"/>
      <c r="J17" s="2"/>
    </row>
  </sheetData>
  <mergeCells count="3">
    <mergeCell ref="B15:F15"/>
    <mergeCell ref="B16:F16"/>
    <mergeCell ref="B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Przeliczniki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2016-07-22T10:50:40Z</dcterms:modified>
</cp:coreProperties>
</file>